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5\03_マッセ大阪（提出データ）\02Excel\"/>
    </mc:Choice>
  </mc:AlternateContent>
  <xr:revisionPtr revIDLastSave="0" documentId="13_ncr:1_{9774B526-336C-430C-86A4-47612FE9419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部門別職員数" sheetId="1" r:id="rId1"/>
    <sheet name="市町村別部門別職員数 (R5) " sheetId="2" r:id="rId2"/>
    <sheet name="職種別職員数 (R5)" sheetId="3" r:id="rId3"/>
    <sheet name="人口千人あたりの職員数" sheetId="4" r:id="rId4"/>
  </sheets>
  <externalReferences>
    <externalReference r:id="rId5"/>
  </externalReferences>
  <definedNames>
    <definedName name="_xlnm.Print_Area" localSheetId="1">'市町村別部門別職員数 (R5) '!$A$1:$CA$48</definedName>
    <definedName name="_xlnm.Print_Area" localSheetId="2">'職種別職員数 (R5)'!$A$1:$S$44</definedName>
    <definedName name="_xlnm.Print_Area" localSheetId="3">人口千人あたりの職員数!$A$1:$AW$54</definedName>
    <definedName name="_xlnm.Print_Area" localSheetId="0">部門別職員数!$A$1:$AD$129</definedName>
    <definedName name="_xlnm.Print_Titles" localSheetId="0">部門別職員数!$1:$9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3" l="1"/>
  <c r="I41" i="3"/>
  <c r="H41" i="3"/>
  <c r="G41" i="3"/>
  <c r="F41" i="3"/>
  <c r="E41" i="3"/>
  <c r="D41" i="3"/>
  <c r="C41" i="3"/>
  <c r="BX47" i="2" l="1"/>
  <c r="BU47" i="2"/>
  <c r="BA47" i="2"/>
  <c r="AY47" i="2"/>
  <c r="AK47" i="2"/>
  <c r="AH47" i="2"/>
  <c r="N47" i="2"/>
  <c r="K47" i="2"/>
  <c r="D47" i="2"/>
  <c r="C47" i="2"/>
  <c r="CC46" i="2"/>
  <c r="BX46" i="2"/>
  <c r="BU46" i="2"/>
  <c r="BR46" i="2"/>
  <c r="BN46" i="2"/>
  <c r="BK46" i="2"/>
  <c r="BH46" i="2"/>
  <c r="BA46" i="2"/>
  <c r="AY46" i="2"/>
  <c r="AX46" i="2"/>
  <c r="AU46" i="2"/>
  <c r="AL46" i="2"/>
  <c r="AP46" i="2" s="1"/>
  <c r="AK46" i="2"/>
  <c r="AH46" i="2"/>
  <c r="AC46" i="2"/>
  <c r="AE46" i="2" s="1"/>
  <c r="AA46" i="2"/>
  <c r="X46" i="2"/>
  <c r="U46" i="2"/>
  <c r="R46" i="2"/>
  <c r="N46" i="2"/>
  <c r="K46" i="2"/>
  <c r="H46" i="2"/>
  <c r="E46" i="2"/>
  <c r="CC45" i="2"/>
  <c r="BX45" i="2"/>
  <c r="BU45" i="2"/>
  <c r="BR45" i="2"/>
  <c r="BN45" i="2"/>
  <c r="BK45" i="2"/>
  <c r="BH45" i="2"/>
  <c r="BA45" i="2"/>
  <c r="AY45" i="2"/>
  <c r="AX45" i="2"/>
  <c r="AU45" i="2"/>
  <c r="AP45" i="2"/>
  <c r="AR45" i="2" s="1"/>
  <c r="AN45" i="2"/>
  <c r="AL45" i="2"/>
  <c r="AK45" i="2"/>
  <c r="AH45" i="2"/>
  <c r="AC45" i="2"/>
  <c r="AE45" i="2" s="1"/>
  <c r="AA45" i="2"/>
  <c r="X45" i="2"/>
  <c r="U45" i="2"/>
  <c r="R45" i="2"/>
  <c r="N45" i="2"/>
  <c r="K45" i="2"/>
  <c r="H45" i="2"/>
  <c r="E45" i="2"/>
  <c r="CC44" i="2"/>
  <c r="BX44" i="2"/>
  <c r="BU44" i="2"/>
  <c r="BR44" i="2"/>
  <c r="BN44" i="2"/>
  <c r="BK44" i="2"/>
  <c r="BH44" i="2"/>
  <c r="BA44" i="2"/>
  <c r="AY44" i="2"/>
  <c r="AX44" i="2"/>
  <c r="AU44" i="2"/>
  <c r="AN44" i="2"/>
  <c r="AL44" i="2"/>
  <c r="AP44" i="2" s="1"/>
  <c r="AK44" i="2"/>
  <c r="AH44" i="2"/>
  <c r="AC44" i="2"/>
  <c r="AE44" i="2" s="1"/>
  <c r="AA44" i="2"/>
  <c r="X44" i="2"/>
  <c r="U44" i="2"/>
  <c r="R44" i="2"/>
  <c r="N44" i="2"/>
  <c r="K44" i="2"/>
  <c r="H44" i="2"/>
  <c r="E44" i="2"/>
  <c r="CC43" i="2"/>
  <c r="BX43" i="2"/>
  <c r="BU43" i="2"/>
  <c r="BR43" i="2"/>
  <c r="BN43" i="2"/>
  <c r="BK43" i="2"/>
  <c r="BH43" i="2"/>
  <c r="BA43" i="2"/>
  <c r="AY43" i="2"/>
  <c r="AX43" i="2"/>
  <c r="AU43" i="2"/>
  <c r="AP43" i="2"/>
  <c r="AR43" i="2" s="1"/>
  <c r="AN43" i="2"/>
  <c r="AL43" i="2"/>
  <c r="AK43" i="2"/>
  <c r="AH43" i="2"/>
  <c r="AC43" i="2"/>
  <c r="AE43" i="2" s="1"/>
  <c r="AA43" i="2"/>
  <c r="X43" i="2"/>
  <c r="U43" i="2"/>
  <c r="R43" i="2"/>
  <c r="N43" i="2"/>
  <c r="K43" i="2"/>
  <c r="H43" i="2"/>
  <c r="E43" i="2"/>
  <c r="CC42" i="2"/>
  <c r="BX42" i="2"/>
  <c r="BU42" i="2"/>
  <c r="BR42" i="2"/>
  <c r="BN42" i="2"/>
  <c r="BK42" i="2"/>
  <c r="BH42" i="2"/>
  <c r="BA42" i="2"/>
  <c r="AY42" i="2"/>
  <c r="AX42" i="2"/>
  <c r="AU42" i="2"/>
  <c r="AL42" i="2"/>
  <c r="AN42" i="2" s="1"/>
  <c r="AK42" i="2"/>
  <c r="AH42" i="2"/>
  <c r="AC42" i="2"/>
  <c r="AE42" i="2" s="1"/>
  <c r="AA42" i="2"/>
  <c r="X42" i="2"/>
  <c r="U42" i="2"/>
  <c r="R42" i="2"/>
  <c r="N42" i="2"/>
  <c r="K42" i="2"/>
  <c r="H42" i="2"/>
  <c r="E42" i="2"/>
  <c r="CC41" i="2"/>
  <c r="BX41" i="2"/>
  <c r="BU41" i="2"/>
  <c r="BR41" i="2"/>
  <c r="BN41" i="2"/>
  <c r="BK41" i="2"/>
  <c r="BH41" i="2"/>
  <c r="BA41" i="2"/>
  <c r="AY41" i="2"/>
  <c r="AX41" i="2"/>
  <c r="AU41" i="2"/>
  <c r="AL41" i="2"/>
  <c r="AP41" i="2" s="1"/>
  <c r="AK41" i="2"/>
  <c r="AH41" i="2"/>
  <c r="AC41" i="2"/>
  <c r="AE41" i="2" s="1"/>
  <c r="AA41" i="2"/>
  <c r="X41" i="2"/>
  <c r="U41" i="2"/>
  <c r="R41" i="2"/>
  <c r="N41" i="2"/>
  <c r="K41" i="2"/>
  <c r="H41" i="2"/>
  <c r="E41" i="2"/>
  <c r="CC40" i="2"/>
  <c r="BX40" i="2"/>
  <c r="BU40" i="2"/>
  <c r="BR40" i="2"/>
  <c r="BN40" i="2"/>
  <c r="BK40" i="2"/>
  <c r="BH40" i="2"/>
  <c r="BA40" i="2"/>
  <c r="AY40" i="2"/>
  <c r="AX40" i="2"/>
  <c r="AU40" i="2"/>
  <c r="AP40" i="2"/>
  <c r="AR40" i="2" s="1"/>
  <c r="AN40" i="2"/>
  <c r="AL40" i="2"/>
  <c r="AK40" i="2"/>
  <c r="AH40" i="2"/>
  <c r="AC40" i="2"/>
  <c r="AE40" i="2" s="1"/>
  <c r="AA40" i="2"/>
  <c r="X40" i="2"/>
  <c r="U40" i="2"/>
  <c r="R40" i="2"/>
  <c r="N40" i="2"/>
  <c r="K40" i="2"/>
  <c r="H40" i="2"/>
  <c r="E40" i="2"/>
  <c r="CC39" i="2"/>
  <c r="BX39" i="2"/>
  <c r="BU39" i="2"/>
  <c r="BR39" i="2"/>
  <c r="BN39" i="2"/>
  <c r="BK39" i="2"/>
  <c r="BH39" i="2"/>
  <c r="BA39" i="2"/>
  <c r="AY39" i="2"/>
  <c r="AX39" i="2"/>
  <c r="AU39" i="2"/>
  <c r="AL39" i="2"/>
  <c r="AP39" i="2" s="1"/>
  <c r="AK39" i="2"/>
  <c r="AH39" i="2"/>
  <c r="AC39" i="2"/>
  <c r="AE39" i="2" s="1"/>
  <c r="AA39" i="2"/>
  <c r="X39" i="2"/>
  <c r="U39" i="2"/>
  <c r="R39" i="2"/>
  <c r="N39" i="2"/>
  <c r="K39" i="2"/>
  <c r="H39" i="2"/>
  <c r="E39" i="2"/>
  <c r="CC38" i="2"/>
  <c r="BX38" i="2"/>
  <c r="BU38" i="2"/>
  <c r="BR38" i="2"/>
  <c r="BN38" i="2"/>
  <c r="BK38" i="2"/>
  <c r="BH38" i="2"/>
  <c r="BA38" i="2"/>
  <c r="AY38" i="2"/>
  <c r="AX38" i="2"/>
  <c r="AU38" i="2"/>
  <c r="AP38" i="2"/>
  <c r="AR38" i="2" s="1"/>
  <c r="AL38" i="2"/>
  <c r="AN38" i="2" s="1"/>
  <c r="AK38" i="2"/>
  <c r="AH38" i="2"/>
  <c r="AC38" i="2"/>
  <c r="AE38" i="2" s="1"/>
  <c r="AA38" i="2"/>
  <c r="X38" i="2"/>
  <c r="U38" i="2"/>
  <c r="R38" i="2"/>
  <c r="N38" i="2"/>
  <c r="K38" i="2"/>
  <c r="H38" i="2"/>
  <c r="E38" i="2"/>
  <c r="CC37" i="2"/>
  <c r="BX37" i="2"/>
  <c r="BU37" i="2"/>
  <c r="BR37" i="2"/>
  <c r="BR47" i="2" s="1"/>
  <c r="BN37" i="2"/>
  <c r="BN47" i="2" s="1"/>
  <c r="BK37" i="2"/>
  <c r="BK47" i="2" s="1"/>
  <c r="BH37" i="2"/>
  <c r="BH47" i="2" s="1"/>
  <c r="BA37" i="2"/>
  <c r="AY37" i="2"/>
  <c r="AX37" i="2"/>
  <c r="AX47" i="2" s="1"/>
  <c r="AU37" i="2"/>
  <c r="AU47" i="2" s="1"/>
  <c r="AP37" i="2"/>
  <c r="AN37" i="2"/>
  <c r="AL37" i="2"/>
  <c r="AK37" i="2"/>
  <c r="AH37" i="2"/>
  <c r="AC37" i="2"/>
  <c r="AC47" i="2" s="1"/>
  <c r="AA37" i="2"/>
  <c r="AA47" i="2" s="1"/>
  <c r="X37" i="2"/>
  <c r="U37" i="2"/>
  <c r="R37" i="2"/>
  <c r="R47" i="2" s="1"/>
  <c r="N37" i="2"/>
  <c r="K37" i="2"/>
  <c r="H37" i="2"/>
  <c r="H47" i="2" s="1"/>
  <c r="E37" i="2"/>
  <c r="E47" i="2" s="1"/>
  <c r="U36" i="2"/>
  <c r="R36" i="2"/>
  <c r="R48" i="2" s="1"/>
  <c r="D36" i="2"/>
  <c r="D48" i="2" s="1"/>
  <c r="C36" i="2"/>
  <c r="C48" i="2" s="1"/>
  <c r="CC35" i="2"/>
  <c r="BX35" i="2"/>
  <c r="BU35" i="2"/>
  <c r="BR35" i="2"/>
  <c r="BN35" i="2"/>
  <c r="BK35" i="2"/>
  <c r="BH35" i="2"/>
  <c r="BA35" i="2"/>
  <c r="AY35" i="2"/>
  <c r="AX35" i="2"/>
  <c r="AU35" i="2"/>
  <c r="AP35" i="2"/>
  <c r="BC35" i="2" s="1"/>
  <c r="AL35" i="2"/>
  <c r="AN35" i="2" s="1"/>
  <c r="AK35" i="2"/>
  <c r="AH35" i="2"/>
  <c r="AC35" i="2"/>
  <c r="AE35" i="2" s="1"/>
  <c r="AA35" i="2"/>
  <c r="X35" i="2"/>
  <c r="U35" i="2"/>
  <c r="R35" i="2"/>
  <c r="N35" i="2"/>
  <c r="K35" i="2"/>
  <c r="H35" i="2"/>
  <c r="E35" i="2"/>
  <c r="CC34" i="2"/>
  <c r="BX34" i="2"/>
  <c r="BU34" i="2"/>
  <c r="BR34" i="2"/>
  <c r="BN34" i="2"/>
  <c r="BK34" i="2"/>
  <c r="BH34" i="2"/>
  <c r="BA34" i="2"/>
  <c r="AY34" i="2"/>
  <c r="AX34" i="2"/>
  <c r="AU34" i="2"/>
  <c r="AR34" i="2"/>
  <c r="AP34" i="2"/>
  <c r="BC34" i="2" s="1"/>
  <c r="AL34" i="2"/>
  <c r="AN34" i="2" s="1"/>
  <c r="AK34" i="2"/>
  <c r="AH34" i="2"/>
  <c r="AC34" i="2"/>
  <c r="AE34" i="2" s="1"/>
  <c r="AA34" i="2"/>
  <c r="X34" i="2"/>
  <c r="U34" i="2"/>
  <c r="R34" i="2"/>
  <c r="N34" i="2"/>
  <c r="K34" i="2"/>
  <c r="H34" i="2"/>
  <c r="E34" i="2"/>
  <c r="CC33" i="2"/>
  <c r="BX33" i="2"/>
  <c r="BU33" i="2"/>
  <c r="BR33" i="2"/>
  <c r="BN33" i="2"/>
  <c r="BK33" i="2"/>
  <c r="BH33" i="2"/>
  <c r="AY33" i="2"/>
  <c r="BA33" i="2" s="1"/>
  <c r="AX33" i="2"/>
  <c r="AU33" i="2"/>
  <c r="AL33" i="2"/>
  <c r="AN33" i="2" s="1"/>
  <c r="AK33" i="2"/>
  <c r="AH33" i="2"/>
  <c r="AC33" i="2"/>
  <c r="AE33" i="2" s="1"/>
  <c r="AA33" i="2"/>
  <c r="X33" i="2"/>
  <c r="U33" i="2"/>
  <c r="R33" i="2"/>
  <c r="N33" i="2"/>
  <c r="K33" i="2"/>
  <c r="H33" i="2"/>
  <c r="E33" i="2"/>
  <c r="CC32" i="2"/>
  <c r="BX32" i="2"/>
  <c r="BU32" i="2"/>
  <c r="BR32" i="2"/>
  <c r="BN32" i="2"/>
  <c r="BK32" i="2"/>
  <c r="BH32" i="2"/>
  <c r="AY32" i="2"/>
  <c r="BA32" i="2" s="1"/>
  <c r="AX32" i="2"/>
  <c r="AU32" i="2"/>
  <c r="AL32" i="2"/>
  <c r="AN32" i="2" s="1"/>
  <c r="AK32" i="2"/>
  <c r="AH32" i="2"/>
  <c r="AC32" i="2"/>
  <c r="AE32" i="2" s="1"/>
  <c r="AA32" i="2"/>
  <c r="X32" i="2"/>
  <c r="U32" i="2"/>
  <c r="R32" i="2"/>
  <c r="N32" i="2"/>
  <c r="K32" i="2"/>
  <c r="H32" i="2"/>
  <c r="E32" i="2"/>
  <c r="CC31" i="2"/>
  <c r="BX31" i="2"/>
  <c r="BU31" i="2"/>
  <c r="BR31" i="2"/>
  <c r="BN31" i="2"/>
  <c r="BK31" i="2"/>
  <c r="BH31" i="2"/>
  <c r="AY31" i="2"/>
  <c r="BA31" i="2" s="1"/>
  <c r="AX31" i="2"/>
  <c r="AU31" i="2"/>
  <c r="AL31" i="2"/>
  <c r="AN31" i="2" s="1"/>
  <c r="AK31" i="2"/>
  <c r="AH31" i="2"/>
  <c r="AC31" i="2"/>
  <c r="AE31" i="2" s="1"/>
  <c r="AA31" i="2"/>
  <c r="X31" i="2"/>
  <c r="U31" i="2"/>
  <c r="R31" i="2"/>
  <c r="N31" i="2"/>
  <c r="K31" i="2"/>
  <c r="H31" i="2"/>
  <c r="E31" i="2"/>
  <c r="CC30" i="2"/>
  <c r="BX30" i="2"/>
  <c r="BU30" i="2"/>
  <c r="BR30" i="2"/>
  <c r="BN30" i="2"/>
  <c r="BK30" i="2"/>
  <c r="BH30" i="2"/>
  <c r="BA30" i="2"/>
  <c r="AY30" i="2"/>
  <c r="AX30" i="2"/>
  <c r="AU30" i="2"/>
  <c r="AP30" i="2"/>
  <c r="BC30" i="2" s="1"/>
  <c r="AL30" i="2"/>
  <c r="AN30" i="2" s="1"/>
  <c r="AK30" i="2"/>
  <c r="AH30" i="2"/>
  <c r="AC30" i="2"/>
  <c r="AE30" i="2" s="1"/>
  <c r="AA30" i="2"/>
  <c r="X30" i="2"/>
  <c r="U30" i="2"/>
  <c r="R30" i="2"/>
  <c r="N30" i="2"/>
  <c r="K30" i="2"/>
  <c r="H30" i="2"/>
  <c r="E30" i="2"/>
  <c r="CC29" i="2"/>
  <c r="BX29" i="2"/>
  <c r="BU29" i="2"/>
  <c r="BR29" i="2"/>
  <c r="BN29" i="2"/>
  <c r="BK29" i="2"/>
  <c r="BH29" i="2"/>
  <c r="AY29" i="2"/>
  <c r="BA29" i="2" s="1"/>
  <c r="AX29" i="2"/>
  <c r="AU29" i="2"/>
  <c r="AP29" i="2"/>
  <c r="BC29" i="2" s="1"/>
  <c r="AL29" i="2"/>
  <c r="AN29" i="2" s="1"/>
  <c r="AK29" i="2"/>
  <c r="AH29" i="2"/>
  <c r="AC29" i="2"/>
  <c r="AE29" i="2" s="1"/>
  <c r="AA29" i="2"/>
  <c r="X29" i="2"/>
  <c r="U29" i="2"/>
  <c r="R29" i="2"/>
  <c r="N29" i="2"/>
  <c r="K29" i="2"/>
  <c r="H29" i="2"/>
  <c r="E29" i="2"/>
  <c r="CC28" i="2"/>
  <c r="BX28" i="2"/>
  <c r="BU28" i="2"/>
  <c r="BR28" i="2"/>
  <c r="BN28" i="2"/>
  <c r="BK28" i="2"/>
  <c r="BH28" i="2"/>
  <c r="AY28" i="2"/>
  <c r="BA28" i="2" s="1"/>
  <c r="AX28" i="2"/>
  <c r="AU28" i="2"/>
  <c r="AR28" i="2"/>
  <c r="AP28" i="2"/>
  <c r="BC28" i="2" s="1"/>
  <c r="AN28" i="2"/>
  <c r="AL28" i="2"/>
  <c r="AK28" i="2"/>
  <c r="AH28" i="2"/>
  <c r="AC28" i="2"/>
  <c r="AE28" i="2" s="1"/>
  <c r="AA28" i="2"/>
  <c r="X28" i="2"/>
  <c r="U28" i="2"/>
  <c r="R28" i="2"/>
  <c r="N28" i="2"/>
  <c r="K28" i="2"/>
  <c r="H28" i="2"/>
  <c r="E28" i="2"/>
  <c r="CC27" i="2"/>
  <c r="BX27" i="2"/>
  <c r="BU27" i="2"/>
  <c r="BR27" i="2"/>
  <c r="BN27" i="2"/>
  <c r="BK27" i="2"/>
  <c r="BH27" i="2"/>
  <c r="AY27" i="2"/>
  <c r="BA27" i="2" s="1"/>
  <c r="AX27" i="2"/>
  <c r="AU27" i="2"/>
  <c r="AL27" i="2"/>
  <c r="AN27" i="2" s="1"/>
  <c r="AK27" i="2"/>
  <c r="AH27" i="2"/>
  <c r="AC27" i="2"/>
  <c r="AE27" i="2" s="1"/>
  <c r="AA27" i="2"/>
  <c r="X27" i="2"/>
  <c r="U27" i="2"/>
  <c r="R27" i="2"/>
  <c r="N27" i="2"/>
  <c r="K27" i="2"/>
  <c r="H27" i="2"/>
  <c r="E27" i="2"/>
  <c r="CC26" i="2"/>
  <c r="BX26" i="2"/>
  <c r="BU26" i="2"/>
  <c r="BR26" i="2"/>
  <c r="BN26" i="2"/>
  <c r="BK26" i="2"/>
  <c r="BH26" i="2"/>
  <c r="AY26" i="2"/>
  <c r="BA26" i="2" s="1"/>
  <c r="AX26" i="2"/>
  <c r="AU26" i="2"/>
  <c r="AL26" i="2"/>
  <c r="AN26" i="2" s="1"/>
  <c r="AK26" i="2"/>
  <c r="AH26" i="2"/>
  <c r="AC26" i="2"/>
  <c r="AE26" i="2" s="1"/>
  <c r="AA26" i="2"/>
  <c r="X26" i="2"/>
  <c r="U26" i="2"/>
  <c r="R26" i="2"/>
  <c r="N26" i="2"/>
  <c r="K26" i="2"/>
  <c r="H26" i="2"/>
  <c r="E26" i="2"/>
  <c r="CC25" i="2"/>
  <c r="BX25" i="2"/>
  <c r="BU25" i="2"/>
  <c r="BR25" i="2"/>
  <c r="BN25" i="2"/>
  <c r="BK25" i="2"/>
  <c r="BH25" i="2"/>
  <c r="AY25" i="2"/>
  <c r="BA25" i="2" s="1"/>
  <c r="AX25" i="2"/>
  <c r="AU25" i="2"/>
  <c r="AL25" i="2"/>
  <c r="AN25" i="2" s="1"/>
  <c r="AK25" i="2"/>
  <c r="AH25" i="2"/>
  <c r="AC25" i="2"/>
  <c r="AE25" i="2" s="1"/>
  <c r="AA25" i="2"/>
  <c r="X25" i="2"/>
  <c r="U25" i="2"/>
  <c r="R25" i="2"/>
  <c r="N25" i="2"/>
  <c r="K25" i="2"/>
  <c r="H25" i="2"/>
  <c r="E25" i="2"/>
  <c r="CC24" i="2"/>
  <c r="BX24" i="2"/>
  <c r="BU24" i="2"/>
  <c r="BR24" i="2"/>
  <c r="BN24" i="2"/>
  <c r="BK24" i="2"/>
  <c r="BH24" i="2"/>
  <c r="AY24" i="2"/>
  <c r="BA24" i="2" s="1"/>
  <c r="AX24" i="2"/>
  <c r="AU24" i="2"/>
  <c r="AL24" i="2"/>
  <c r="AN24" i="2" s="1"/>
  <c r="AK24" i="2"/>
  <c r="AH24" i="2"/>
  <c r="AC24" i="2"/>
  <c r="AE24" i="2" s="1"/>
  <c r="AA24" i="2"/>
  <c r="X24" i="2"/>
  <c r="U24" i="2"/>
  <c r="R24" i="2"/>
  <c r="N24" i="2"/>
  <c r="K24" i="2"/>
  <c r="H24" i="2"/>
  <c r="E24" i="2"/>
  <c r="CC23" i="2"/>
  <c r="BX23" i="2"/>
  <c r="BU23" i="2"/>
  <c r="BR23" i="2"/>
  <c r="BN23" i="2"/>
  <c r="BK23" i="2"/>
  <c r="BH23" i="2"/>
  <c r="AY23" i="2"/>
  <c r="BA23" i="2" s="1"/>
  <c r="AX23" i="2"/>
  <c r="AU23" i="2"/>
  <c r="AP23" i="2"/>
  <c r="BC23" i="2" s="1"/>
  <c r="AL23" i="2"/>
  <c r="AN23" i="2" s="1"/>
  <c r="AK23" i="2"/>
  <c r="AH23" i="2"/>
  <c r="AC23" i="2"/>
  <c r="AE23" i="2" s="1"/>
  <c r="AA23" i="2"/>
  <c r="X23" i="2"/>
  <c r="U23" i="2"/>
  <c r="R23" i="2"/>
  <c r="N23" i="2"/>
  <c r="K23" i="2"/>
  <c r="H23" i="2"/>
  <c r="E23" i="2"/>
  <c r="CC22" i="2"/>
  <c r="BX22" i="2"/>
  <c r="BU22" i="2"/>
  <c r="BR22" i="2"/>
  <c r="BN22" i="2"/>
  <c r="BK22" i="2"/>
  <c r="BH22" i="2"/>
  <c r="AY22" i="2"/>
  <c r="BA22" i="2" s="1"/>
  <c r="AX22" i="2"/>
  <c r="AU22" i="2"/>
  <c r="AP22" i="2"/>
  <c r="BC22" i="2" s="1"/>
  <c r="AL22" i="2"/>
  <c r="AN22" i="2" s="1"/>
  <c r="AK22" i="2"/>
  <c r="AH22" i="2"/>
  <c r="AC22" i="2"/>
  <c r="AE22" i="2" s="1"/>
  <c r="AA22" i="2"/>
  <c r="X22" i="2"/>
  <c r="U22" i="2"/>
  <c r="R22" i="2"/>
  <c r="N22" i="2"/>
  <c r="K22" i="2"/>
  <c r="H22" i="2"/>
  <c r="E22" i="2"/>
  <c r="CC21" i="2"/>
  <c r="BX21" i="2"/>
  <c r="BU21" i="2"/>
  <c r="BR21" i="2"/>
  <c r="BN21" i="2"/>
  <c r="BK21" i="2"/>
  <c r="BH21" i="2"/>
  <c r="AY21" i="2"/>
  <c r="BA21" i="2" s="1"/>
  <c r="AX21" i="2"/>
  <c r="AU21" i="2"/>
  <c r="AR21" i="2"/>
  <c r="AP21" i="2"/>
  <c r="BC21" i="2" s="1"/>
  <c r="AL21" i="2"/>
  <c r="AN21" i="2" s="1"/>
  <c r="AK21" i="2"/>
  <c r="AH21" i="2"/>
  <c r="AC21" i="2"/>
  <c r="AE21" i="2" s="1"/>
  <c r="AA21" i="2"/>
  <c r="X21" i="2"/>
  <c r="U21" i="2"/>
  <c r="R21" i="2"/>
  <c r="N21" i="2"/>
  <c r="K21" i="2"/>
  <c r="H21" i="2"/>
  <c r="E21" i="2"/>
  <c r="CC20" i="2"/>
  <c r="BX20" i="2"/>
  <c r="BU20" i="2"/>
  <c r="BR20" i="2"/>
  <c r="BN20" i="2"/>
  <c r="BK20" i="2"/>
  <c r="BH20" i="2"/>
  <c r="BA20" i="2"/>
  <c r="AY20" i="2"/>
  <c r="AX20" i="2"/>
  <c r="AU20" i="2"/>
  <c r="AL20" i="2"/>
  <c r="AN20" i="2" s="1"/>
  <c r="AK20" i="2"/>
  <c r="AH20" i="2"/>
  <c r="AC20" i="2"/>
  <c r="AE20" i="2" s="1"/>
  <c r="AA20" i="2"/>
  <c r="X20" i="2"/>
  <c r="U20" i="2"/>
  <c r="R20" i="2"/>
  <c r="N20" i="2"/>
  <c r="K20" i="2"/>
  <c r="H20" i="2"/>
  <c r="E20" i="2"/>
  <c r="CC19" i="2"/>
  <c r="BX19" i="2"/>
  <c r="BU19" i="2"/>
  <c r="BR19" i="2"/>
  <c r="BN19" i="2"/>
  <c r="BK19" i="2"/>
  <c r="BH19" i="2"/>
  <c r="AY19" i="2"/>
  <c r="BA19" i="2" s="1"/>
  <c r="AX19" i="2"/>
  <c r="AU19" i="2"/>
  <c r="AL19" i="2"/>
  <c r="AN19" i="2" s="1"/>
  <c r="AK19" i="2"/>
  <c r="AH19" i="2"/>
  <c r="AC19" i="2"/>
  <c r="AE19" i="2" s="1"/>
  <c r="AA19" i="2"/>
  <c r="X19" i="2"/>
  <c r="U19" i="2"/>
  <c r="R19" i="2"/>
  <c r="N19" i="2"/>
  <c r="K19" i="2"/>
  <c r="H19" i="2"/>
  <c r="E19" i="2"/>
  <c r="CC18" i="2"/>
  <c r="BX18" i="2"/>
  <c r="BU18" i="2"/>
  <c r="BR18" i="2"/>
  <c r="BN18" i="2"/>
  <c r="BK18" i="2"/>
  <c r="BH18" i="2"/>
  <c r="AY18" i="2"/>
  <c r="BA18" i="2" s="1"/>
  <c r="AX18" i="2"/>
  <c r="AU18" i="2"/>
  <c r="AL18" i="2"/>
  <c r="AN18" i="2" s="1"/>
  <c r="AK18" i="2"/>
  <c r="AH18" i="2"/>
  <c r="AC18" i="2"/>
  <c r="AE18" i="2" s="1"/>
  <c r="AA18" i="2"/>
  <c r="X18" i="2"/>
  <c r="U18" i="2"/>
  <c r="R18" i="2"/>
  <c r="N18" i="2"/>
  <c r="K18" i="2"/>
  <c r="H18" i="2"/>
  <c r="E18" i="2"/>
  <c r="CC17" i="2"/>
  <c r="BX17" i="2"/>
  <c r="BU17" i="2"/>
  <c r="BR17" i="2"/>
  <c r="BN17" i="2"/>
  <c r="BK17" i="2"/>
  <c r="BH17" i="2"/>
  <c r="AY17" i="2"/>
  <c r="BA17" i="2" s="1"/>
  <c r="AX17" i="2"/>
  <c r="AU17" i="2"/>
  <c r="AL17" i="2"/>
  <c r="AN17" i="2" s="1"/>
  <c r="AK17" i="2"/>
  <c r="AH17" i="2"/>
  <c r="AC17" i="2"/>
  <c r="AE17" i="2" s="1"/>
  <c r="AA17" i="2"/>
  <c r="X17" i="2"/>
  <c r="U17" i="2"/>
  <c r="R17" i="2"/>
  <c r="N17" i="2"/>
  <c r="K17" i="2"/>
  <c r="H17" i="2"/>
  <c r="E17" i="2"/>
  <c r="CC16" i="2"/>
  <c r="BX16" i="2"/>
  <c r="BU16" i="2"/>
  <c r="BR16" i="2"/>
  <c r="BN16" i="2"/>
  <c r="BK16" i="2"/>
  <c r="BH16" i="2"/>
  <c r="AY16" i="2"/>
  <c r="BA16" i="2" s="1"/>
  <c r="AX16" i="2"/>
  <c r="AU16" i="2"/>
  <c r="AP16" i="2"/>
  <c r="BC16" i="2" s="1"/>
  <c r="AL16" i="2"/>
  <c r="AN16" i="2" s="1"/>
  <c r="AK16" i="2"/>
  <c r="AH16" i="2"/>
  <c r="AC16" i="2"/>
  <c r="AE16" i="2" s="1"/>
  <c r="AA16" i="2"/>
  <c r="X16" i="2"/>
  <c r="U16" i="2"/>
  <c r="R16" i="2"/>
  <c r="N16" i="2"/>
  <c r="K16" i="2"/>
  <c r="H16" i="2"/>
  <c r="E16" i="2"/>
  <c r="CC15" i="2"/>
  <c r="BX15" i="2"/>
  <c r="BU15" i="2"/>
  <c r="BR15" i="2"/>
  <c r="BN15" i="2"/>
  <c r="BK15" i="2"/>
  <c r="BH15" i="2"/>
  <c r="AY15" i="2"/>
  <c r="BA15" i="2" s="1"/>
  <c r="AX15" i="2"/>
  <c r="AU15" i="2"/>
  <c r="AP15" i="2"/>
  <c r="BC15" i="2" s="1"/>
  <c r="AL15" i="2"/>
  <c r="AN15" i="2" s="1"/>
  <c r="AK15" i="2"/>
  <c r="AH15" i="2"/>
  <c r="AC15" i="2"/>
  <c r="AE15" i="2" s="1"/>
  <c r="AA15" i="2"/>
  <c r="X15" i="2"/>
  <c r="U15" i="2"/>
  <c r="R15" i="2"/>
  <c r="N15" i="2"/>
  <c r="K15" i="2"/>
  <c r="H15" i="2"/>
  <c r="E15" i="2"/>
  <c r="CC14" i="2"/>
  <c r="BX14" i="2"/>
  <c r="BU14" i="2"/>
  <c r="BR14" i="2"/>
  <c r="BN14" i="2"/>
  <c r="BK14" i="2"/>
  <c r="BH14" i="2"/>
  <c r="AY14" i="2"/>
  <c r="BA14" i="2" s="1"/>
  <c r="AX14" i="2"/>
  <c r="AU14" i="2"/>
  <c r="AR14" i="2"/>
  <c r="AP14" i="2"/>
  <c r="BC14" i="2" s="1"/>
  <c r="AL14" i="2"/>
  <c r="AN14" i="2" s="1"/>
  <c r="AK14" i="2"/>
  <c r="AH14" i="2"/>
  <c r="AC14" i="2"/>
  <c r="AE14" i="2" s="1"/>
  <c r="AA14" i="2"/>
  <c r="X14" i="2"/>
  <c r="U14" i="2"/>
  <c r="R14" i="2"/>
  <c r="N14" i="2"/>
  <c r="K14" i="2"/>
  <c r="H14" i="2"/>
  <c r="E14" i="2"/>
  <c r="CC13" i="2"/>
  <c r="BX13" i="2"/>
  <c r="BU13" i="2"/>
  <c r="BR13" i="2"/>
  <c r="BN13" i="2"/>
  <c r="BK13" i="2"/>
  <c r="BH13" i="2"/>
  <c r="AY13" i="2"/>
  <c r="BA13" i="2" s="1"/>
  <c r="AX13" i="2"/>
  <c r="AU13" i="2"/>
  <c r="AN13" i="2"/>
  <c r="AL13" i="2"/>
  <c r="AK13" i="2"/>
  <c r="AH13" i="2"/>
  <c r="AC13" i="2"/>
  <c r="AE13" i="2" s="1"/>
  <c r="AA13" i="2"/>
  <c r="X13" i="2"/>
  <c r="U13" i="2"/>
  <c r="R13" i="2"/>
  <c r="N13" i="2"/>
  <c r="K13" i="2"/>
  <c r="H13" i="2"/>
  <c r="E13" i="2"/>
  <c r="CC12" i="2"/>
  <c r="BX12" i="2"/>
  <c r="BU12" i="2"/>
  <c r="BR12" i="2"/>
  <c r="BN12" i="2"/>
  <c r="BK12" i="2"/>
  <c r="BH12" i="2"/>
  <c r="AY12" i="2"/>
  <c r="BA12" i="2" s="1"/>
  <c r="AX12" i="2"/>
  <c r="AU12" i="2"/>
  <c r="AL12" i="2"/>
  <c r="AN12" i="2" s="1"/>
  <c r="AK12" i="2"/>
  <c r="AH12" i="2"/>
  <c r="AC12" i="2"/>
  <c r="AE12" i="2" s="1"/>
  <c r="AA12" i="2"/>
  <c r="X12" i="2"/>
  <c r="U12" i="2"/>
  <c r="R12" i="2"/>
  <c r="N12" i="2"/>
  <c r="K12" i="2"/>
  <c r="H12" i="2"/>
  <c r="E12" i="2"/>
  <c r="CC11" i="2"/>
  <c r="BX11" i="2"/>
  <c r="BU11" i="2"/>
  <c r="BR11" i="2"/>
  <c r="BN11" i="2"/>
  <c r="BK11" i="2"/>
  <c r="BH11" i="2"/>
  <c r="BH36" i="2" s="1"/>
  <c r="BH48" i="2" s="1"/>
  <c r="AY11" i="2"/>
  <c r="BA11" i="2" s="1"/>
  <c r="AX11" i="2"/>
  <c r="AU11" i="2"/>
  <c r="AN11" i="2"/>
  <c r="AL11" i="2"/>
  <c r="AK11" i="2"/>
  <c r="AH11" i="2"/>
  <c r="AC11" i="2"/>
  <c r="AE11" i="2" s="1"/>
  <c r="AA11" i="2"/>
  <c r="X11" i="2"/>
  <c r="U11" i="2"/>
  <c r="R11" i="2"/>
  <c r="N11" i="2"/>
  <c r="K11" i="2"/>
  <c r="H11" i="2"/>
  <c r="E11" i="2"/>
  <c r="CC10" i="2"/>
  <c r="BX10" i="2"/>
  <c r="BU10" i="2"/>
  <c r="BR10" i="2"/>
  <c r="BN10" i="2"/>
  <c r="BK10" i="2"/>
  <c r="BH10" i="2"/>
  <c r="AY10" i="2"/>
  <c r="BA10" i="2" s="1"/>
  <c r="AX10" i="2"/>
  <c r="AU10" i="2"/>
  <c r="AN10" i="2"/>
  <c r="AL10" i="2"/>
  <c r="AK10" i="2"/>
  <c r="AH10" i="2"/>
  <c r="AC10" i="2"/>
  <c r="AE10" i="2" s="1"/>
  <c r="AA10" i="2"/>
  <c r="X10" i="2"/>
  <c r="U10" i="2"/>
  <c r="R10" i="2"/>
  <c r="N10" i="2"/>
  <c r="K10" i="2"/>
  <c r="H10" i="2"/>
  <c r="E10" i="2"/>
  <c r="CC9" i="2"/>
  <c r="BX9" i="2"/>
  <c r="BU9" i="2"/>
  <c r="BR9" i="2"/>
  <c r="BN9" i="2"/>
  <c r="BK9" i="2"/>
  <c r="BH9" i="2"/>
  <c r="AY9" i="2"/>
  <c r="BA9" i="2" s="1"/>
  <c r="AX9" i="2"/>
  <c r="AU9" i="2"/>
  <c r="AN9" i="2"/>
  <c r="AL9" i="2"/>
  <c r="AK9" i="2"/>
  <c r="AH9" i="2"/>
  <c r="AE9" i="2"/>
  <c r="AC9" i="2"/>
  <c r="AP9" i="2" s="1"/>
  <c r="AA9" i="2"/>
  <c r="X9" i="2"/>
  <c r="U9" i="2"/>
  <c r="R9" i="2"/>
  <c r="N9" i="2"/>
  <c r="K9" i="2"/>
  <c r="H9" i="2"/>
  <c r="E9" i="2"/>
  <c r="CC8" i="2"/>
  <c r="BX8" i="2"/>
  <c r="BU8" i="2"/>
  <c r="BR8" i="2"/>
  <c r="BN8" i="2"/>
  <c r="BK8" i="2"/>
  <c r="BH8" i="2"/>
  <c r="AY8" i="2"/>
  <c r="BA8" i="2" s="1"/>
  <c r="AX8" i="2"/>
  <c r="AU8" i="2"/>
  <c r="AN8" i="2"/>
  <c r="AL8" i="2"/>
  <c r="AK8" i="2"/>
  <c r="AH8" i="2"/>
  <c r="AE8" i="2"/>
  <c r="AC8" i="2"/>
  <c r="AP8" i="2" s="1"/>
  <c r="AA8" i="2"/>
  <c r="X8" i="2"/>
  <c r="U8" i="2"/>
  <c r="R8" i="2"/>
  <c r="N8" i="2"/>
  <c r="K8" i="2"/>
  <c r="H8" i="2"/>
  <c r="E8" i="2"/>
  <c r="CC7" i="2"/>
  <c r="BX7" i="2"/>
  <c r="BU7" i="2"/>
  <c r="BR7" i="2"/>
  <c r="BN7" i="2"/>
  <c r="BK7" i="2"/>
  <c r="BH7" i="2"/>
  <c r="AY7" i="2"/>
  <c r="BA7" i="2" s="1"/>
  <c r="AX7" i="2"/>
  <c r="AU7" i="2"/>
  <c r="AN7" i="2"/>
  <c r="AL7" i="2"/>
  <c r="AK7" i="2"/>
  <c r="AH7" i="2"/>
  <c r="AE7" i="2"/>
  <c r="AC7" i="2"/>
  <c r="AP7" i="2" s="1"/>
  <c r="AA7" i="2"/>
  <c r="X7" i="2"/>
  <c r="U7" i="2"/>
  <c r="R7" i="2"/>
  <c r="N7" i="2"/>
  <c r="K7" i="2"/>
  <c r="H7" i="2"/>
  <c r="E7" i="2"/>
  <c r="CC6" i="2"/>
  <c r="BX6" i="2"/>
  <c r="BU6" i="2"/>
  <c r="BR6" i="2"/>
  <c r="BN6" i="2"/>
  <c r="BK6" i="2"/>
  <c r="BH6" i="2"/>
  <c r="AY6" i="2"/>
  <c r="BA6" i="2" s="1"/>
  <c r="AX6" i="2"/>
  <c r="AU6" i="2"/>
  <c r="AN6" i="2"/>
  <c r="AL6" i="2"/>
  <c r="AK6" i="2"/>
  <c r="AH6" i="2"/>
  <c r="AE6" i="2"/>
  <c r="AC6" i="2"/>
  <c r="AP6" i="2" s="1"/>
  <c r="AA6" i="2"/>
  <c r="X6" i="2"/>
  <c r="U6" i="2"/>
  <c r="R6" i="2"/>
  <c r="N6" i="2"/>
  <c r="K6" i="2"/>
  <c r="H6" i="2"/>
  <c r="E6" i="2"/>
  <c r="CC5" i="2"/>
  <c r="CC36" i="2" s="1"/>
  <c r="BX5" i="2"/>
  <c r="BU5" i="2"/>
  <c r="BR5" i="2"/>
  <c r="BR36" i="2" s="1"/>
  <c r="BR48" i="2" s="1"/>
  <c r="BN5" i="2"/>
  <c r="BK5" i="2"/>
  <c r="BH5" i="2"/>
  <c r="AY5" i="2"/>
  <c r="AX5" i="2"/>
  <c r="AX36" i="2" s="1"/>
  <c r="AX48" i="2" s="1"/>
  <c r="AU5" i="2"/>
  <c r="AN5" i="2"/>
  <c r="AN36" i="2" s="1"/>
  <c r="AL5" i="2"/>
  <c r="AL36" i="2" s="1"/>
  <c r="AK5" i="2"/>
  <c r="AH5" i="2"/>
  <c r="AE5" i="2"/>
  <c r="AC5" i="2"/>
  <c r="AP5" i="2" s="1"/>
  <c r="AA5" i="2"/>
  <c r="X5" i="2"/>
  <c r="X36" i="2" s="1"/>
  <c r="U5" i="2"/>
  <c r="R5" i="2"/>
  <c r="N5" i="2"/>
  <c r="K5" i="2"/>
  <c r="H5" i="2"/>
  <c r="H36" i="2" s="1"/>
  <c r="H48" i="2" s="1"/>
  <c r="E5" i="2"/>
  <c r="BZ4" i="2"/>
  <c r="BY4" i="2"/>
  <c r="BW4" i="2"/>
  <c r="BV4" i="2"/>
  <c r="BT4" i="2"/>
  <c r="BS4" i="2"/>
  <c r="BQ4" i="2"/>
  <c r="BP4" i="2"/>
  <c r="BM4" i="2"/>
  <c r="BL4" i="2"/>
  <c r="BJ4" i="2"/>
  <c r="BI4" i="2"/>
  <c r="BG4" i="2"/>
  <c r="BF4" i="2"/>
  <c r="BD4" i="2"/>
  <c r="BC4" i="2"/>
  <c r="AZ4" i="2"/>
  <c r="AY4" i="2"/>
  <c r="AW4" i="2"/>
  <c r="AV4" i="2"/>
  <c r="AT4" i="2"/>
  <c r="AS4" i="2"/>
  <c r="AQ4" i="2"/>
  <c r="AP4" i="2"/>
  <c r="AM4" i="2"/>
  <c r="AL4" i="2"/>
  <c r="AJ4" i="2"/>
  <c r="AI4" i="2"/>
  <c r="AG4" i="2"/>
  <c r="AF4" i="2"/>
  <c r="AD4" i="2"/>
  <c r="AC4" i="2"/>
  <c r="Z4" i="2"/>
  <c r="Y4" i="2"/>
  <c r="W4" i="2"/>
  <c r="V4" i="2"/>
  <c r="T4" i="2"/>
  <c r="S4" i="2"/>
  <c r="Q4" i="2"/>
  <c r="P4" i="2"/>
  <c r="M4" i="2"/>
  <c r="L4" i="2"/>
  <c r="J4" i="2"/>
  <c r="I4" i="2"/>
  <c r="AR6" i="2" l="1"/>
  <c r="BC6" i="2"/>
  <c r="AR7" i="2"/>
  <c r="BC7" i="2"/>
  <c r="AR9" i="2"/>
  <c r="BC9" i="2"/>
  <c r="AR44" i="2"/>
  <c r="BC44" i="2"/>
  <c r="AR39" i="2"/>
  <c r="BC39" i="2"/>
  <c r="AR41" i="2"/>
  <c r="BC41" i="2"/>
  <c r="AR46" i="2"/>
  <c r="BC46" i="2"/>
  <c r="AR5" i="2"/>
  <c r="AP36" i="2"/>
  <c r="BC5" i="2"/>
  <c r="AR8" i="2"/>
  <c r="BC8" i="2"/>
  <c r="CC48" i="2"/>
  <c r="BE15" i="2"/>
  <c r="BY15" i="2"/>
  <c r="BE29" i="2"/>
  <c r="BY29" i="2"/>
  <c r="CC47" i="2"/>
  <c r="K36" i="2"/>
  <c r="K48" i="2" s="1"/>
  <c r="AY36" i="2"/>
  <c r="AY48" i="2" s="1"/>
  <c r="BU36" i="2"/>
  <c r="BU48" i="2" s="1"/>
  <c r="AR15" i="2"/>
  <c r="BE23" i="2"/>
  <c r="BY23" i="2"/>
  <c r="AR29" i="2"/>
  <c r="N36" i="2"/>
  <c r="N48" i="2" s="1"/>
  <c r="AK36" i="2"/>
  <c r="AK48" i="2" s="1"/>
  <c r="BA5" i="2"/>
  <c r="BA36" i="2" s="1"/>
  <c r="BA48" i="2" s="1"/>
  <c r="BX36" i="2"/>
  <c r="BX48" i="2" s="1"/>
  <c r="AR16" i="2"/>
  <c r="AP17" i="2"/>
  <c r="AR23" i="2"/>
  <c r="AP24" i="2"/>
  <c r="AR30" i="2"/>
  <c r="X47" i="2"/>
  <c r="X48" i="2" s="1"/>
  <c r="AN39" i="2"/>
  <c r="AN47" i="2" s="1"/>
  <c r="AN48" i="2" s="1"/>
  <c r="AP42" i="2"/>
  <c r="BE35" i="2"/>
  <c r="BY35" i="2"/>
  <c r="BE16" i="2"/>
  <c r="BY16" i="2"/>
  <c r="AR22" i="2"/>
  <c r="BE30" i="2"/>
  <c r="BY30" i="2"/>
  <c r="AR35" i="2"/>
  <c r="U48" i="2"/>
  <c r="U47" i="2"/>
  <c r="AR37" i="2"/>
  <c r="AP11" i="2"/>
  <c r="AP18" i="2"/>
  <c r="AP25" i="2"/>
  <c r="AP31" i="2"/>
  <c r="BC38" i="2"/>
  <c r="AE36" i="2"/>
  <c r="AP10" i="2"/>
  <c r="AP12" i="2"/>
  <c r="AP19" i="2"/>
  <c r="AP26" i="2"/>
  <c r="AP32" i="2"/>
  <c r="AN41" i="2"/>
  <c r="BC43" i="2"/>
  <c r="AP20" i="2"/>
  <c r="AP27" i="2"/>
  <c r="AP33" i="2"/>
  <c r="BC40" i="2"/>
  <c r="AN46" i="2"/>
  <c r="BE22" i="2"/>
  <c r="BY22" i="2"/>
  <c r="AH36" i="2"/>
  <c r="AH48" i="2" s="1"/>
  <c r="AA36" i="2"/>
  <c r="AA48" i="2" s="1"/>
  <c r="BK36" i="2"/>
  <c r="BK48" i="2" s="1"/>
  <c r="AP13" i="2"/>
  <c r="BE34" i="2"/>
  <c r="BY34" i="2"/>
  <c r="BC37" i="2"/>
  <c r="BC45" i="2"/>
  <c r="E36" i="2"/>
  <c r="E48" i="2" s="1"/>
  <c r="AC36" i="2"/>
  <c r="AC48" i="2" s="1"/>
  <c r="AU36" i="2"/>
  <c r="AU48" i="2" s="1"/>
  <c r="BN36" i="2"/>
  <c r="BN48" i="2" s="1"/>
  <c r="BE14" i="2"/>
  <c r="BY14" i="2"/>
  <c r="BE21" i="2"/>
  <c r="BY21" i="2"/>
  <c r="BE28" i="2"/>
  <c r="BY28" i="2"/>
  <c r="AL47" i="2"/>
  <c r="AL48" i="2" s="1"/>
  <c r="AE37" i="2"/>
  <c r="AE47" i="2" s="1"/>
  <c r="BE44" i="2" l="1"/>
  <c r="BY44" i="2"/>
  <c r="BE37" i="2"/>
  <c r="BY37" i="2"/>
  <c r="BC25" i="2"/>
  <c r="AR25" i="2"/>
  <c r="CA30" i="2"/>
  <c r="CD30" i="2"/>
  <c r="AR42" i="2"/>
  <c r="BC42" i="2"/>
  <c r="CA14" i="2"/>
  <c r="CD14" i="2"/>
  <c r="CA34" i="2"/>
  <c r="CD34" i="2"/>
  <c r="BC26" i="2"/>
  <c r="BC36" i="2" s="1"/>
  <c r="AR26" i="2"/>
  <c r="BC18" i="2"/>
  <c r="AR18" i="2"/>
  <c r="BE46" i="2"/>
  <c r="BY46" i="2"/>
  <c r="BE9" i="2"/>
  <c r="BY9" i="2"/>
  <c r="BC31" i="2"/>
  <c r="AR31" i="2"/>
  <c r="BC32" i="2"/>
  <c r="AR32" i="2"/>
  <c r="BE40" i="2"/>
  <c r="BY40" i="2"/>
  <c r="BC19" i="2"/>
  <c r="AR19" i="2"/>
  <c r="BC11" i="2"/>
  <c r="AR11" i="2"/>
  <c r="BE45" i="2"/>
  <c r="BY45" i="2"/>
  <c r="BC13" i="2"/>
  <c r="AR13" i="2"/>
  <c r="BC33" i="2"/>
  <c r="AR33" i="2"/>
  <c r="BC12" i="2"/>
  <c r="AR12" i="2"/>
  <c r="AR36" i="2" s="1"/>
  <c r="AR48" i="2" s="1"/>
  <c r="AR47" i="2"/>
  <c r="CA16" i="2"/>
  <c r="CD16" i="2"/>
  <c r="BE41" i="2"/>
  <c r="BY41" i="2"/>
  <c r="BE7" i="2"/>
  <c r="BY7" i="2"/>
  <c r="CA22" i="2"/>
  <c r="CD22" i="2"/>
  <c r="BC27" i="2"/>
  <c r="AR27" i="2"/>
  <c r="AR10" i="2"/>
  <c r="BC10" i="2"/>
  <c r="AP47" i="2"/>
  <c r="AP48" i="2" s="1"/>
  <c r="BC24" i="2"/>
  <c r="AR24" i="2"/>
  <c r="CA29" i="2"/>
  <c r="CD29" i="2"/>
  <c r="BE8" i="2"/>
  <c r="BY8" i="2"/>
  <c r="CA28" i="2"/>
  <c r="CD28" i="2"/>
  <c r="BC20" i="2"/>
  <c r="AR20" i="2"/>
  <c r="AE48" i="2"/>
  <c r="CA23" i="2"/>
  <c r="CD23" i="2"/>
  <c r="BE39" i="2"/>
  <c r="BY39" i="2"/>
  <c r="BE6" i="2"/>
  <c r="BY6" i="2"/>
  <c r="CA21" i="2"/>
  <c r="CD21" i="2"/>
  <c r="BE43" i="2"/>
  <c r="BY43" i="2"/>
  <c r="BE38" i="2"/>
  <c r="BY38" i="2"/>
  <c r="CA35" i="2"/>
  <c r="CD35" i="2"/>
  <c r="BC17" i="2"/>
  <c r="AR17" i="2"/>
  <c r="CA15" i="2"/>
  <c r="CD15" i="2"/>
  <c r="BE5" i="2"/>
  <c r="BY5" i="2"/>
  <c r="CD39" i="2" l="1"/>
  <c r="CA39" i="2"/>
  <c r="BE10" i="2"/>
  <c r="BY10" i="2"/>
  <c r="CD41" i="2"/>
  <c r="CA41" i="2"/>
  <c r="BE33" i="2"/>
  <c r="BY33" i="2"/>
  <c r="BE19" i="2"/>
  <c r="BY19" i="2"/>
  <c r="CD9" i="2"/>
  <c r="CA9" i="2"/>
  <c r="CD43" i="2"/>
  <c r="CA43" i="2"/>
  <c r="CD8" i="2"/>
  <c r="CA8" i="2"/>
  <c r="CD40" i="2"/>
  <c r="CA40" i="2"/>
  <c r="BE25" i="2"/>
  <c r="BY25" i="2"/>
  <c r="BE13" i="2"/>
  <c r="BY13" i="2"/>
  <c r="CD46" i="2"/>
  <c r="CA46" i="2"/>
  <c r="CD37" i="2"/>
  <c r="CA37" i="2"/>
  <c r="BE26" i="2"/>
  <c r="BY26" i="2"/>
  <c r="BE27" i="2"/>
  <c r="BY27" i="2"/>
  <c r="CD45" i="2"/>
  <c r="CA45" i="2"/>
  <c r="CD38" i="2"/>
  <c r="CA38" i="2"/>
  <c r="BE31" i="2"/>
  <c r="BY31" i="2"/>
  <c r="BE17" i="2"/>
  <c r="BY17" i="2"/>
  <c r="BY42" i="2"/>
  <c r="BE42" i="2"/>
  <c r="BE47" i="2" s="1"/>
  <c r="BC47" i="2"/>
  <c r="BC48" i="2" s="1"/>
  <c r="CD6" i="2"/>
  <c r="CA6" i="2"/>
  <c r="BE20" i="2"/>
  <c r="BY20" i="2"/>
  <c r="BE32" i="2"/>
  <c r="BY32" i="2"/>
  <c r="BE18" i="2"/>
  <c r="BY18" i="2"/>
  <c r="CD44" i="2"/>
  <c r="CA44" i="2"/>
  <c r="CD5" i="2"/>
  <c r="CA5" i="2"/>
  <c r="BE24" i="2"/>
  <c r="BY24" i="2"/>
  <c r="CD7" i="2"/>
  <c r="CA7" i="2"/>
  <c r="BE12" i="2"/>
  <c r="BY12" i="2"/>
  <c r="BE11" i="2"/>
  <c r="BE36" i="2" s="1"/>
  <c r="BY11" i="2"/>
  <c r="BE48" i="2" l="1"/>
  <c r="CA20" i="2"/>
  <c r="CD20" i="2"/>
  <c r="CA26" i="2"/>
  <c r="CD26" i="2"/>
  <c r="CA13" i="2"/>
  <c r="CD13" i="2"/>
  <c r="CA18" i="2"/>
  <c r="CD18" i="2"/>
  <c r="CA25" i="2"/>
  <c r="CD25" i="2"/>
  <c r="CD10" i="2"/>
  <c r="CA10" i="2"/>
  <c r="CA12" i="2"/>
  <c r="CD12" i="2"/>
  <c r="CA24" i="2"/>
  <c r="CD24" i="2"/>
  <c r="CA47" i="2"/>
  <c r="CA32" i="2"/>
  <c r="CD32" i="2"/>
  <c r="CD42" i="2"/>
  <c r="CA42" i="2"/>
  <c r="BY47" i="2"/>
  <c r="CD47" i="2" s="1"/>
  <c r="CA19" i="2"/>
  <c r="CD19" i="2"/>
  <c r="CA31" i="2"/>
  <c r="CD31" i="2"/>
  <c r="CA11" i="2"/>
  <c r="CD11" i="2"/>
  <c r="BY36" i="2"/>
  <c r="CA17" i="2"/>
  <c r="CD17" i="2"/>
  <c r="CA36" i="2"/>
  <c r="CA48" i="2" s="1"/>
  <c r="CA27" i="2"/>
  <c r="CD27" i="2"/>
  <c r="CA33" i="2"/>
  <c r="CD33" i="2"/>
  <c r="BY48" i="2" l="1"/>
  <c r="CD48" i="2" s="1"/>
  <c r="CD36" i="2"/>
  <c r="AB3" i="1" l="1"/>
  <c r="AC3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0" i="1"/>
  <c r="AB37" i="1"/>
  <c r="AB38" i="1"/>
  <c r="AB39" i="1"/>
  <c r="AB40" i="1"/>
  <c r="AB41" i="1"/>
  <c r="AB42" i="1"/>
  <c r="AB43" i="1"/>
  <c r="AB44" i="1"/>
  <c r="AB45" i="1"/>
  <c r="AB47" i="1"/>
  <c r="AB48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10" i="1"/>
  <c r="AB115" i="1" l="1"/>
  <c r="AD3" i="1" l="1"/>
  <c r="AC5" i="1"/>
  <c r="AB5" i="1"/>
  <c r="AB49" i="1"/>
  <c r="AB46" i="1"/>
  <c r="AG53" i="1" l="1"/>
  <c r="D16" i="1"/>
  <c r="AE10" i="1" l="1"/>
  <c r="AE12" i="1" l="1"/>
  <c r="AE46" i="1" l="1"/>
  <c r="AE11" i="1"/>
  <c r="AE13" i="1"/>
  <c r="AE14" i="1"/>
  <c r="AE15" i="1"/>
  <c r="AE16" i="1"/>
  <c r="AE17" i="1"/>
  <c r="AE18" i="1"/>
  <c r="AE19" i="1"/>
  <c r="AE20" i="1"/>
  <c r="AE21" i="1"/>
  <c r="AE22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7" i="1"/>
  <c r="AE48" i="1"/>
  <c r="AE50" i="1"/>
  <c r="AE51" i="1"/>
  <c r="AE52" i="1"/>
  <c r="AE53" i="1"/>
  <c r="AE54" i="1"/>
  <c r="AE55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5" i="1"/>
  <c r="AE76" i="1"/>
  <c r="AE77" i="1"/>
  <c r="AE78" i="1"/>
  <c r="AE79" i="1"/>
  <c r="AE80" i="1"/>
  <c r="AE81" i="1"/>
  <c r="AE82" i="1"/>
  <c r="AE83" i="1"/>
  <c r="AE84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23" i="1"/>
  <c r="AE56" i="1"/>
  <c r="AE74" i="1"/>
  <c r="AE85" i="1"/>
  <c r="Q49" i="1"/>
  <c r="Q46" i="1"/>
  <c r="P49" i="1"/>
  <c r="AG87" i="1"/>
  <c r="AH53" i="1"/>
  <c r="AH87" i="1" s="1"/>
  <c r="O49" i="1"/>
  <c r="O46" i="1"/>
  <c r="N49" i="1"/>
  <c r="P46" i="1"/>
  <c r="N46" i="1"/>
  <c r="H16" i="1"/>
  <c r="H23" i="1"/>
  <c r="H35" i="1"/>
  <c r="H43" i="1"/>
  <c r="H46" i="1"/>
  <c r="H49" i="1"/>
  <c r="H58" i="1"/>
  <c r="H61" i="1"/>
  <c r="H64" i="1"/>
  <c r="H68" i="1"/>
  <c r="H73" i="1"/>
  <c r="H75" i="1" s="1"/>
  <c r="H79" i="1"/>
  <c r="H83" i="1"/>
  <c r="H90" i="1"/>
  <c r="H95" i="1"/>
  <c r="H99" i="1"/>
  <c r="H104" i="1"/>
  <c r="H110" i="1"/>
  <c r="H125" i="1"/>
  <c r="H126" i="1" s="1"/>
  <c r="G16" i="1"/>
  <c r="G23" i="1"/>
  <c r="G35" i="1"/>
  <c r="G43" i="1"/>
  <c r="G46" i="1"/>
  <c r="G49" i="1"/>
  <c r="G58" i="1"/>
  <c r="G61" i="1"/>
  <c r="G64" i="1"/>
  <c r="G68" i="1"/>
  <c r="G73" i="1"/>
  <c r="G75" i="1" s="1"/>
  <c r="G79" i="1"/>
  <c r="G83" i="1"/>
  <c r="G90" i="1"/>
  <c r="G95" i="1"/>
  <c r="G99" i="1"/>
  <c r="G104" i="1"/>
  <c r="G110" i="1"/>
  <c r="G125" i="1"/>
  <c r="G126" i="1" s="1"/>
  <c r="F16" i="1"/>
  <c r="F23" i="1"/>
  <c r="F35" i="1"/>
  <c r="F43" i="1"/>
  <c r="F46" i="1"/>
  <c r="F49" i="1"/>
  <c r="F58" i="1"/>
  <c r="F61" i="1"/>
  <c r="F64" i="1"/>
  <c r="F68" i="1"/>
  <c r="F73" i="1"/>
  <c r="F75" i="1" s="1"/>
  <c r="F79" i="1"/>
  <c r="F83" i="1"/>
  <c r="F90" i="1"/>
  <c r="F95" i="1"/>
  <c r="F99" i="1"/>
  <c r="F104" i="1"/>
  <c r="F110" i="1"/>
  <c r="F125" i="1"/>
  <c r="F126" i="1" s="1"/>
  <c r="M125" i="1"/>
  <c r="M126" i="1" s="1"/>
  <c r="M35" i="1"/>
  <c r="M43" i="1"/>
  <c r="M46" i="1"/>
  <c r="M49" i="1"/>
  <c r="M58" i="1"/>
  <c r="M61" i="1"/>
  <c r="M64" i="1"/>
  <c r="M68" i="1"/>
  <c r="M73" i="1"/>
  <c r="M75" i="1" s="1"/>
  <c r="M79" i="1"/>
  <c r="M83" i="1"/>
  <c r="M90" i="1"/>
  <c r="M95" i="1"/>
  <c r="M99" i="1"/>
  <c r="M104" i="1"/>
  <c r="M110" i="1"/>
  <c r="D125" i="1"/>
  <c r="D126" i="1" s="1"/>
  <c r="D23" i="1"/>
  <c r="D35" i="1"/>
  <c r="D43" i="1"/>
  <c r="D46" i="1"/>
  <c r="D49" i="1"/>
  <c r="D58" i="1"/>
  <c r="D61" i="1"/>
  <c r="D64" i="1"/>
  <c r="D68" i="1"/>
  <c r="D73" i="1"/>
  <c r="D75" i="1" s="1"/>
  <c r="D79" i="1"/>
  <c r="D83" i="1"/>
  <c r="D90" i="1"/>
  <c r="D95" i="1"/>
  <c r="D99" i="1"/>
  <c r="D104" i="1"/>
  <c r="D110" i="1"/>
  <c r="M23" i="1"/>
  <c r="M16" i="1"/>
  <c r="L110" i="1"/>
  <c r="L104" i="1"/>
  <c r="L90" i="1"/>
  <c r="L95" i="1"/>
  <c r="L99" i="1"/>
  <c r="L16" i="1"/>
  <c r="L23" i="1"/>
  <c r="L35" i="1"/>
  <c r="L43" i="1"/>
  <c r="L46" i="1"/>
  <c r="L49" i="1"/>
  <c r="L58" i="1"/>
  <c r="L61" i="1"/>
  <c r="L64" i="1"/>
  <c r="L68" i="1"/>
  <c r="L73" i="1"/>
  <c r="L75" i="1" s="1"/>
  <c r="L79" i="1"/>
  <c r="L83" i="1"/>
  <c r="L125" i="1"/>
  <c r="L126" i="1" s="1"/>
  <c r="K110" i="1"/>
  <c r="K104" i="1"/>
  <c r="K90" i="1"/>
  <c r="K95" i="1"/>
  <c r="K99" i="1"/>
  <c r="K16" i="1"/>
  <c r="K23" i="1"/>
  <c r="K35" i="1"/>
  <c r="K43" i="1"/>
  <c r="K46" i="1"/>
  <c r="K49" i="1"/>
  <c r="K58" i="1"/>
  <c r="K61" i="1"/>
  <c r="K64" i="1"/>
  <c r="K68" i="1"/>
  <c r="K73" i="1"/>
  <c r="K75" i="1" s="1"/>
  <c r="K79" i="1"/>
  <c r="K83" i="1"/>
  <c r="K125" i="1"/>
  <c r="K126" i="1" s="1"/>
  <c r="J110" i="1"/>
  <c r="J104" i="1"/>
  <c r="J90" i="1"/>
  <c r="J95" i="1"/>
  <c r="J99" i="1"/>
  <c r="J16" i="1"/>
  <c r="J23" i="1"/>
  <c r="J35" i="1"/>
  <c r="J43" i="1"/>
  <c r="J46" i="1"/>
  <c r="J49" i="1"/>
  <c r="J58" i="1"/>
  <c r="J61" i="1"/>
  <c r="J64" i="1"/>
  <c r="J68" i="1"/>
  <c r="J73" i="1"/>
  <c r="J75" i="1" s="1"/>
  <c r="J79" i="1"/>
  <c r="J83" i="1"/>
  <c r="J125" i="1"/>
  <c r="J126" i="1" s="1"/>
  <c r="I110" i="1"/>
  <c r="I104" i="1"/>
  <c r="I90" i="1"/>
  <c r="I95" i="1"/>
  <c r="I99" i="1"/>
  <c r="I16" i="1"/>
  <c r="I23" i="1"/>
  <c r="I35" i="1"/>
  <c r="I43" i="1"/>
  <c r="I46" i="1"/>
  <c r="I49" i="1"/>
  <c r="I58" i="1"/>
  <c r="I61" i="1"/>
  <c r="I64" i="1"/>
  <c r="I68" i="1"/>
  <c r="I73" i="1"/>
  <c r="I75" i="1" s="1"/>
  <c r="I79" i="1"/>
  <c r="I83" i="1"/>
  <c r="I125" i="1"/>
  <c r="I126" i="1" s="1"/>
  <c r="E110" i="1"/>
  <c r="E104" i="1"/>
  <c r="E90" i="1"/>
  <c r="E95" i="1"/>
  <c r="E99" i="1"/>
  <c r="E16" i="1"/>
  <c r="E23" i="1"/>
  <c r="E35" i="1"/>
  <c r="E43" i="1"/>
  <c r="E46" i="1"/>
  <c r="E49" i="1"/>
  <c r="E58" i="1"/>
  <c r="E61" i="1"/>
  <c r="E64" i="1"/>
  <c r="E68" i="1"/>
  <c r="E73" i="1"/>
  <c r="E75" i="1" s="1"/>
  <c r="E79" i="1"/>
  <c r="E83" i="1"/>
  <c r="E125" i="1"/>
  <c r="E126" i="1" s="1"/>
  <c r="G25" i="1" l="1"/>
  <c r="E111" i="1"/>
  <c r="D111" i="1"/>
  <c r="D52" i="1"/>
  <c r="D54" i="1" s="1"/>
  <c r="L25" i="1"/>
  <c r="D25" i="1"/>
  <c r="G86" i="1"/>
  <c r="E86" i="1"/>
  <c r="E25" i="1"/>
  <c r="I52" i="1"/>
  <c r="I100" i="1"/>
  <c r="J52" i="1"/>
  <c r="J54" i="1" s="1"/>
  <c r="J25" i="1"/>
  <c r="J111" i="1"/>
  <c r="K86" i="1"/>
  <c r="K111" i="1"/>
  <c r="D86" i="1"/>
  <c r="M100" i="1"/>
  <c r="F86" i="1"/>
  <c r="F69" i="1"/>
  <c r="G69" i="1"/>
  <c r="G52" i="1"/>
  <c r="G54" i="1" s="1"/>
  <c r="H69" i="1"/>
  <c r="H52" i="1"/>
  <c r="H54" i="1" s="1"/>
  <c r="H25" i="1"/>
  <c r="J86" i="1"/>
  <c r="H86" i="1"/>
  <c r="I69" i="1"/>
  <c r="I111" i="1"/>
  <c r="J100" i="1"/>
  <c r="J112" i="1" s="1"/>
  <c r="J115" i="1" s="1"/>
  <c r="K25" i="1"/>
  <c r="L86" i="1"/>
  <c r="L52" i="1"/>
  <c r="L54" i="1" s="1"/>
  <c r="L111" i="1"/>
  <c r="M111" i="1"/>
  <c r="M86" i="1"/>
  <c r="M69" i="1"/>
  <c r="D69" i="1"/>
  <c r="F111" i="1"/>
  <c r="F52" i="1"/>
  <c r="F54" i="1" s="1"/>
  <c r="F25" i="1"/>
  <c r="I54" i="1"/>
  <c r="E69" i="1"/>
  <c r="E52" i="1"/>
  <c r="E54" i="1" s="1"/>
  <c r="E100" i="1"/>
  <c r="E112" i="1" s="1"/>
  <c r="E115" i="1" s="1"/>
  <c r="J69" i="1"/>
  <c r="L69" i="1"/>
  <c r="L100" i="1"/>
  <c r="D100" i="1"/>
  <c r="D112" i="1" s="1"/>
  <c r="D115" i="1" s="1"/>
  <c r="G111" i="1"/>
  <c r="G100" i="1"/>
  <c r="H100" i="1"/>
  <c r="K100" i="1"/>
  <c r="F100" i="1"/>
  <c r="I86" i="1"/>
  <c r="I25" i="1"/>
  <c r="K69" i="1"/>
  <c r="K52" i="1"/>
  <c r="K54" i="1" s="1"/>
  <c r="M52" i="1"/>
  <c r="M54" i="1" s="1"/>
  <c r="H111" i="1"/>
  <c r="AE49" i="1"/>
  <c r="AI87" i="1"/>
  <c r="AJ87" i="1" s="1"/>
  <c r="AI53" i="1"/>
  <c r="AJ53" i="1" s="1"/>
  <c r="F112" i="1" l="1"/>
  <c r="F115" i="1" s="1"/>
  <c r="I112" i="1"/>
  <c r="I115" i="1" s="1"/>
  <c r="H87" i="1"/>
  <c r="M112" i="1"/>
  <c r="M115" i="1" s="1"/>
  <c r="M87" i="1"/>
  <c r="K112" i="1"/>
  <c r="K115" i="1" s="1"/>
  <c r="J87" i="1"/>
  <c r="J116" i="1" s="1"/>
  <c r="J127" i="1" s="1"/>
  <c r="G87" i="1"/>
  <c r="F87" i="1"/>
  <c r="F116" i="1" s="1"/>
  <c r="F127" i="1" s="1"/>
  <c r="K87" i="1"/>
  <c r="G112" i="1"/>
  <c r="G115" i="1" s="1"/>
  <c r="L87" i="1"/>
  <c r="E87" i="1"/>
  <c r="E116" i="1" s="1"/>
  <c r="E127" i="1" s="1"/>
  <c r="I87" i="1"/>
  <c r="I116" i="1" s="1"/>
  <c r="I127" i="1" s="1"/>
  <c r="D87" i="1"/>
  <c r="D116" i="1" s="1"/>
  <c r="D127" i="1" s="1"/>
  <c r="H112" i="1"/>
  <c r="H115" i="1" s="1"/>
  <c r="H116" i="1" s="1"/>
  <c r="H127" i="1" s="1"/>
  <c r="L112" i="1"/>
  <c r="L115" i="1" s="1"/>
  <c r="K116" i="1"/>
  <c r="K127" i="1" s="1"/>
  <c r="M116" i="1" l="1"/>
  <c r="M127" i="1" s="1"/>
  <c r="G116" i="1"/>
  <c r="G127" i="1" s="1"/>
  <c r="L116" i="1"/>
  <c r="L127" i="1" s="1"/>
</calcChain>
</file>

<file path=xl/sharedStrings.xml><?xml version="1.0" encoding="utf-8"?>
<sst xmlns="http://schemas.openxmlformats.org/spreadsheetml/2006/main" count="864" uniqueCount="328">
  <si>
    <t>行政部門</t>
    <rPh sb="0" eb="2">
      <t>ギョウセイ</t>
    </rPh>
    <rPh sb="2" eb="4">
      <t>ブモン</t>
    </rPh>
    <phoneticPr fontId="1"/>
  </si>
  <si>
    <t>現在</t>
    <rPh sb="0" eb="2">
      <t>ゲンザイ</t>
    </rPh>
    <phoneticPr fontId="1"/>
  </si>
  <si>
    <t>職員数</t>
    <rPh sb="0" eb="3">
      <t>ショクインスウ</t>
    </rPh>
    <phoneticPr fontId="1"/>
  </si>
  <si>
    <t>（人）</t>
    <rPh sb="1" eb="2">
      <t>ニン</t>
    </rPh>
    <phoneticPr fontId="1"/>
  </si>
  <si>
    <t>3.4.1</t>
    <phoneticPr fontId="1"/>
  </si>
  <si>
    <t>大</t>
    <rPh sb="0" eb="1">
      <t>ダイ</t>
    </rPh>
    <phoneticPr fontId="1"/>
  </si>
  <si>
    <t>部</t>
    <rPh sb="0" eb="1">
      <t>ブ</t>
    </rPh>
    <phoneticPr fontId="1"/>
  </si>
  <si>
    <t>門</t>
    <rPh sb="0" eb="1">
      <t>モン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</si>
  <si>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</si>
  <si>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</si>
  <si>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4.4.1</t>
    <phoneticPr fontId="1"/>
  </si>
  <si>
    <t>5.4.1</t>
    <phoneticPr fontId="1"/>
  </si>
  <si>
    <t>6.4.1</t>
    <phoneticPr fontId="1"/>
  </si>
  <si>
    <t>7.4.1</t>
    <phoneticPr fontId="1"/>
  </si>
  <si>
    <t>8.4.1</t>
    <phoneticPr fontId="1"/>
  </si>
  <si>
    <t>9.4.1</t>
    <phoneticPr fontId="1"/>
  </si>
  <si>
    <t>10.4.1</t>
    <phoneticPr fontId="1"/>
  </si>
  <si>
    <t>11.4.1</t>
    <phoneticPr fontId="1"/>
  </si>
  <si>
    <t>12.4.1</t>
    <phoneticPr fontId="1"/>
  </si>
  <si>
    <t>～</t>
    <phoneticPr fontId="1"/>
  </si>
  <si>
    <t>増減</t>
    <rPh sb="0" eb="1">
      <t>ゾウ</t>
    </rPh>
    <rPh sb="1" eb="2">
      <t>ゲン</t>
    </rPh>
    <phoneticPr fontId="1"/>
  </si>
  <si>
    <t>員数</t>
    <rPh sb="0" eb="2">
      <t>インズウ</t>
    </rPh>
    <phoneticPr fontId="1"/>
  </si>
  <si>
    <t>～</t>
    <phoneticPr fontId="1"/>
  </si>
  <si>
    <t>構成比</t>
    <rPh sb="0" eb="2">
      <t>コウセイ</t>
    </rPh>
    <rPh sb="2" eb="3">
      <t>ヒ</t>
    </rPh>
    <phoneticPr fontId="1"/>
  </si>
  <si>
    <t>（％）</t>
    <phoneticPr fontId="1"/>
  </si>
  <si>
    <t>議会</t>
    <rPh sb="0" eb="2">
      <t>ギカイ</t>
    </rPh>
    <phoneticPr fontId="1"/>
  </si>
  <si>
    <t>総務</t>
    <rPh sb="0" eb="2">
      <t>ソウム</t>
    </rPh>
    <phoneticPr fontId="1"/>
  </si>
  <si>
    <t>企画</t>
    <rPh sb="0" eb="2">
      <t>キカク</t>
    </rPh>
    <phoneticPr fontId="1"/>
  </si>
  <si>
    <t>一般</t>
    <rPh sb="0" eb="2">
      <t>イッパン</t>
    </rPh>
    <phoneticPr fontId="1"/>
  </si>
  <si>
    <t>総務一般</t>
    <rPh sb="0" eb="2">
      <t>ソウム</t>
    </rPh>
    <rPh sb="2" eb="4">
      <t>イッパン</t>
    </rPh>
    <phoneticPr fontId="1"/>
  </si>
  <si>
    <t>会計出納</t>
    <rPh sb="0" eb="2">
      <t>カイケイ</t>
    </rPh>
    <rPh sb="2" eb="4">
      <t>スイトウ</t>
    </rPh>
    <phoneticPr fontId="1"/>
  </si>
  <si>
    <t>管財</t>
    <rPh sb="0" eb="2">
      <t>カンザイ</t>
    </rPh>
    <phoneticPr fontId="1"/>
  </si>
  <si>
    <t>職員研修所</t>
    <rPh sb="0" eb="2">
      <t>ショクイン</t>
    </rPh>
    <rPh sb="2" eb="4">
      <t>ケンシュウ</t>
    </rPh>
    <rPh sb="4" eb="5">
      <t>ショ</t>
    </rPh>
    <phoneticPr fontId="1"/>
  </si>
  <si>
    <t>行政委員会</t>
    <rPh sb="0" eb="2">
      <t>ギョウセイ</t>
    </rPh>
    <rPh sb="2" eb="5">
      <t>イインカイ</t>
    </rPh>
    <phoneticPr fontId="1"/>
  </si>
  <si>
    <t>小計</t>
    <rPh sb="0" eb="2">
      <t>ショウケイ</t>
    </rPh>
    <phoneticPr fontId="1"/>
  </si>
  <si>
    <t>企画開発</t>
    <rPh sb="0" eb="2">
      <t>キカク</t>
    </rPh>
    <rPh sb="2" eb="4">
      <t>カイハツ</t>
    </rPh>
    <phoneticPr fontId="1"/>
  </si>
  <si>
    <t>住民</t>
    <rPh sb="0" eb="2">
      <t>ジュウミン</t>
    </rPh>
    <phoneticPr fontId="1"/>
  </si>
  <si>
    <t>関連</t>
    <rPh sb="0" eb="2">
      <t>カンレン</t>
    </rPh>
    <phoneticPr fontId="1"/>
  </si>
  <si>
    <t>住民関連一般</t>
    <rPh sb="0" eb="2">
      <t>ジュウミン</t>
    </rPh>
    <rPh sb="2" eb="4">
      <t>カンレン</t>
    </rPh>
    <rPh sb="4" eb="6">
      <t>イッパン</t>
    </rPh>
    <phoneticPr fontId="1"/>
  </si>
  <si>
    <t>防災</t>
    <rPh sb="0" eb="2">
      <t>ボウサイ</t>
    </rPh>
    <phoneticPr fontId="1"/>
  </si>
  <si>
    <t>広報公聴</t>
    <rPh sb="0" eb="2">
      <t>コウホウ</t>
    </rPh>
    <rPh sb="2" eb="4">
      <t>コウチョウ</t>
    </rPh>
    <phoneticPr fontId="1"/>
  </si>
  <si>
    <t>戸籍等窓口</t>
    <rPh sb="0" eb="2">
      <t>コセキ</t>
    </rPh>
    <rPh sb="2" eb="3">
      <t>トウ</t>
    </rPh>
    <rPh sb="3" eb="5">
      <t>マドグチ</t>
    </rPh>
    <phoneticPr fontId="1"/>
  </si>
  <si>
    <t>市民センター等施設</t>
    <rPh sb="0" eb="2">
      <t>シミン</t>
    </rPh>
    <rPh sb="6" eb="7">
      <t>トウ</t>
    </rPh>
    <rPh sb="7" eb="9">
      <t>シセツ</t>
    </rPh>
    <phoneticPr fontId="1"/>
  </si>
  <si>
    <t>その他</t>
    <rPh sb="2" eb="3">
      <t>タ</t>
    </rPh>
    <phoneticPr fontId="1"/>
  </si>
  <si>
    <t>総務企画部門計</t>
    <rPh sb="0" eb="2">
      <t>ソウム</t>
    </rPh>
    <rPh sb="2" eb="4">
      <t>キカク</t>
    </rPh>
    <rPh sb="4" eb="6">
      <t>ブモン</t>
    </rPh>
    <rPh sb="6" eb="7">
      <t>ケイ</t>
    </rPh>
    <phoneticPr fontId="1"/>
  </si>
  <si>
    <t>税務</t>
    <rPh sb="0" eb="2">
      <t>ゼイム</t>
    </rPh>
    <phoneticPr fontId="1"/>
  </si>
  <si>
    <t>民生</t>
    <rPh sb="0" eb="2">
      <t>ミンセイ</t>
    </rPh>
    <phoneticPr fontId="1"/>
  </si>
  <si>
    <t>民生一般</t>
    <rPh sb="0" eb="2">
      <t>ミンセイ</t>
    </rPh>
    <rPh sb="2" eb="4">
      <t>イッパン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</si>
  <si>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</si>
  <si>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児童相談所等</t>
    <rPh sb="0" eb="2">
      <t>ジドウ</t>
    </rPh>
    <rPh sb="2" eb="4">
      <t>ソウダン</t>
    </rPh>
    <rPh sb="4" eb="5">
      <t>ショ</t>
    </rPh>
    <rPh sb="5" eb="6">
      <t>トウ</t>
    </rPh>
    <phoneticPr fontId="1"/>
  </si>
  <si>
    <t>保育所</t>
    <rPh sb="0" eb="2">
      <t>ホイク</t>
    </rPh>
    <rPh sb="2" eb="3">
      <t>ショ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</si>
  <si>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</si>
  <si>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その他の社会福祉施設</t>
    <rPh sb="2" eb="3">
      <t>タ</t>
    </rPh>
    <rPh sb="4" eb="6">
      <t>シャカイ</t>
    </rPh>
    <rPh sb="6" eb="8">
      <t>フクシ</t>
    </rPh>
    <rPh sb="8" eb="10">
      <t>シセツ</t>
    </rPh>
    <phoneticPr fontId="1"/>
  </si>
  <si>
    <t>各種年金保険関係</t>
    <rPh sb="0" eb="2">
      <t>カクシュ</t>
    </rPh>
    <rPh sb="2" eb="4">
      <t>ネンキン</t>
    </rPh>
    <rPh sb="4" eb="6">
      <t>ホケン</t>
    </rPh>
    <rPh sb="6" eb="8">
      <t>カンケイ</t>
    </rPh>
    <phoneticPr fontId="1"/>
  </si>
  <si>
    <t>民生部門計</t>
    <rPh sb="0" eb="2">
      <t>ミンセイ</t>
    </rPh>
    <rPh sb="2" eb="4">
      <t>ブモン</t>
    </rPh>
    <rPh sb="4" eb="5">
      <t>ケイ</t>
    </rPh>
    <phoneticPr fontId="1"/>
  </si>
  <si>
    <t>衛生</t>
    <rPh sb="0" eb="2">
      <t>エイセイ</t>
    </rPh>
    <phoneticPr fontId="1"/>
  </si>
  <si>
    <t>衛生一般</t>
    <rPh sb="0" eb="2">
      <t>エイセイ</t>
    </rPh>
    <rPh sb="2" eb="4">
      <t>イッパン</t>
    </rPh>
    <phoneticPr fontId="1"/>
  </si>
  <si>
    <t>市町村保健センター等施設</t>
    <rPh sb="0" eb="3">
      <t>シチョウソン</t>
    </rPh>
    <rPh sb="3" eb="5">
      <t>ホケン</t>
    </rPh>
    <rPh sb="9" eb="10">
      <t>トウ</t>
    </rPh>
    <rPh sb="10" eb="12">
      <t>シセツ</t>
    </rPh>
    <phoneticPr fontId="1"/>
  </si>
  <si>
    <t>保健所</t>
    <rPh sb="0" eb="2">
      <t>ホケン</t>
    </rPh>
    <rPh sb="2" eb="3">
      <t>ショ</t>
    </rPh>
    <phoneticPr fontId="1"/>
  </si>
  <si>
    <t>と畜検査</t>
    <rPh sb="1" eb="2">
      <t>チク</t>
    </rPh>
    <rPh sb="2" eb="4">
      <t>ケンサ</t>
    </rPh>
    <phoneticPr fontId="1"/>
  </si>
  <si>
    <t>試験研究養成機関</t>
    <rPh sb="0" eb="2">
      <t>シケン</t>
    </rPh>
    <rPh sb="2" eb="4">
      <t>ケンキュウ</t>
    </rPh>
    <rPh sb="4" eb="6">
      <t>ヨウセイ</t>
    </rPh>
    <rPh sb="6" eb="8">
      <t>キカン</t>
    </rPh>
    <phoneticPr fontId="1"/>
  </si>
  <si>
    <t>医療施設</t>
    <rPh sb="0" eb="2">
      <t>イリョウ</t>
    </rPh>
    <rPh sb="2" eb="4">
      <t>シセツ</t>
    </rPh>
    <phoneticPr fontId="1"/>
  </si>
  <si>
    <t>火葬場墓地</t>
    <rPh sb="0" eb="2">
      <t>カソウ</t>
    </rPh>
    <rPh sb="2" eb="3">
      <t>ジョウ</t>
    </rPh>
    <rPh sb="3" eb="5">
      <t>ボチ</t>
    </rPh>
    <phoneticPr fontId="1"/>
  </si>
  <si>
    <t>公害</t>
    <rPh sb="0" eb="2">
      <t>コウガイ</t>
    </rPh>
    <phoneticPr fontId="1"/>
  </si>
  <si>
    <t>清掃</t>
    <rPh sb="0" eb="2">
      <t>セイソウ</t>
    </rPh>
    <phoneticPr fontId="1"/>
  </si>
  <si>
    <t>清掃一般</t>
    <rPh sb="0" eb="2">
      <t>セイソウ</t>
    </rPh>
    <rPh sb="2" eb="4">
      <t>イッパン</t>
    </rPh>
    <phoneticPr fontId="1"/>
  </si>
  <si>
    <t>ごみ収集・処理</t>
    <rPh sb="2" eb="4">
      <t>シュウシュウ</t>
    </rPh>
    <rPh sb="5" eb="7">
      <t>ショリ</t>
    </rPh>
    <phoneticPr fontId="1"/>
  </si>
  <si>
    <t>ごみ収集</t>
    <rPh sb="2" eb="4">
      <t>シュウシュウ</t>
    </rPh>
    <phoneticPr fontId="1"/>
  </si>
  <si>
    <t>ごみ処理</t>
    <rPh sb="2" eb="4">
      <t>ショリ</t>
    </rPh>
    <phoneticPr fontId="1"/>
  </si>
  <si>
    <t>し尿収集・処理</t>
    <rPh sb="1" eb="2">
      <t>ニョウ</t>
    </rPh>
    <rPh sb="2" eb="4">
      <t>シュウシュウ</t>
    </rPh>
    <rPh sb="5" eb="7">
      <t>ショリ</t>
    </rPh>
    <phoneticPr fontId="1"/>
  </si>
  <si>
    <t>し尿収集</t>
    <rPh sb="1" eb="2">
      <t>ニョウ</t>
    </rPh>
    <rPh sb="2" eb="4">
      <t>シュウシュウ</t>
    </rPh>
    <phoneticPr fontId="1"/>
  </si>
  <si>
    <t>し尿処理</t>
    <rPh sb="1" eb="2">
      <t>ニョウ</t>
    </rPh>
    <rPh sb="2" eb="4">
      <t>ショリ</t>
    </rPh>
    <phoneticPr fontId="1"/>
  </si>
  <si>
    <t>環境保全</t>
    <rPh sb="0" eb="2">
      <t>カンキョウ</t>
    </rPh>
    <rPh sb="2" eb="4">
      <t>ホゼン</t>
    </rPh>
    <phoneticPr fontId="1"/>
  </si>
  <si>
    <t>衛生部門計</t>
    <rPh sb="0" eb="2">
      <t>エイセイ</t>
    </rPh>
    <rPh sb="2" eb="4">
      <t>ブモン</t>
    </rPh>
    <rPh sb="4" eb="5">
      <t>ケイ</t>
    </rPh>
    <phoneticPr fontId="1"/>
  </si>
  <si>
    <t>労働</t>
    <rPh sb="0" eb="2">
      <t>ロウドウ</t>
    </rPh>
    <phoneticPr fontId="1"/>
  </si>
  <si>
    <t>労働一般</t>
    <rPh sb="0" eb="2">
      <t>ロウドウ</t>
    </rPh>
    <rPh sb="2" eb="4">
      <t>イッパン</t>
    </rPh>
    <phoneticPr fontId="1"/>
  </si>
  <si>
    <t>職業能力開発校</t>
    <rPh sb="0" eb="2">
      <t>ショクギョウ</t>
    </rPh>
    <rPh sb="2" eb="4">
      <t>ノウリョク</t>
    </rPh>
    <rPh sb="4" eb="6">
      <t>カイハツ</t>
    </rPh>
    <rPh sb="6" eb="7">
      <t>コウ</t>
    </rPh>
    <phoneticPr fontId="1"/>
  </si>
  <si>
    <t>勤労センター等施設</t>
    <rPh sb="0" eb="2">
      <t>キンロウ</t>
    </rPh>
    <rPh sb="6" eb="7">
      <t>トウ</t>
    </rPh>
    <rPh sb="7" eb="9">
      <t>シセツ</t>
    </rPh>
    <phoneticPr fontId="1"/>
  </si>
  <si>
    <t>労働部門計</t>
    <rPh sb="0" eb="2">
      <t>ロウドウ</t>
    </rPh>
    <rPh sb="2" eb="4">
      <t>ブモン</t>
    </rPh>
    <rPh sb="4" eb="5">
      <t>ケイ</t>
    </rPh>
    <phoneticPr fontId="1"/>
  </si>
  <si>
    <t>農林</t>
    <rPh sb="0" eb="2">
      <t>ノウリン</t>
    </rPh>
    <phoneticPr fontId="1"/>
  </si>
  <si>
    <t>水産</t>
    <rPh sb="0" eb="2">
      <t>スイサン</t>
    </rPh>
    <phoneticPr fontId="1"/>
  </si>
  <si>
    <t>農業</t>
    <rPh sb="0" eb="2">
      <t>ノウギョウ</t>
    </rPh>
    <phoneticPr fontId="1"/>
  </si>
  <si>
    <t>農業一般</t>
    <rPh sb="0" eb="2">
      <t>ノウギョウ</t>
    </rPh>
    <rPh sb="2" eb="4">
      <t>イッパン</t>
    </rPh>
    <phoneticPr fontId="1"/>
  </si>
  <si>
    <t>林業</t>
    <rPh sb="0" eb="2">
      <t>リンギョウ</t>
    </rPh>
    <phoneticPr fontId="1"/>
  </si>
  <si>
    <t>林業一般</t>
    <rPh sb="0" eb="2">
      <t>リンギョウ</t>
    </rPh>
    <rPh sb="2" eb="4">
      <t>イッパン</t>
    </rPh>
    <phoneticPr fontId="1"/>
  </si>
  <si>
    <t>業</t>
    <rPh sb="0" eb="1">
      <t>ギョウ</t>
    </rPh>
    <phoneticPr fontId="1"/>
  </si>
  <si>
    <t>水産業一般</t>
    <rPh sb="0" eb="3">
      <t>スイサンギョウ</t>
    </rPh>
    <rPh sb="3" eb="5">
      <t>イッパン</t>
    </rPh>
    <phoneticPr fontId="1"/>
  </si>
  <si>
    <t>漁港</t>
    <rPh sb="0" eb="2">
      <t>ギョコウ</t>
    </rPh>
    <phoneticPr fontId="1"/>
  </si>
  <si>
    <t>農林水産部門計</t>
    <rPh sb="0" eb="2">
      <t>ノウリン</t>
    </rPh>
    <rPh sb="2" eb="4">
      <t>スイサン</t>
    </rPh>
    <rPh sb="4" eb="6">
      <t>ブモン</t>
    </rPh>
    <rPh sb="6" eb="7">
      <t>ケイ</t>
    </rPh>
    <phoneticPr fontId="1"/>
  </si>
  <si>
    <t>商工</t>
    <rPh sb="0" eb="2">
      <t>ショウコウ</t>
    </rPh>
    <phoneticPr fontId="1"/>
  </si>
  <si>
    <t>商工一般</t>
    <rPh sb="0" eb="2">
      <t>ショウコウ</t>
    </rPh>
    <rPh sb="2" eb="4">
      <t>イッパン</t>
    </rPh>
    <phoneticPr fontId="1"/>
  </si>
  <si>
    <t>中小企業指導</t>
    <rPh sb="0" eb="2">
      <t>チュウショウ</t>
    </rPh>
    <rPh sb="2" eb="4">
      <t>キギョウ</t>
    </rPh>
    <rPh sb="4" eb="6">
      <t>シドウ</t>
    </rPh>
    <phoneticPr fontId="1"/>
  </si>
  <si>
    <t>観光</t>
    <rPh sb="0" eb="2">
      <t>カンコウ</t>
    </rPh>
    <phoneticPr fontId="1"/>
  </si>
  <si>
    <t>　</t>
    <phoneticPr fontId="1"/>
  </si>
  <si>
    <t>商工部門計</t>
    <rPh sb="0" eb="2">
      <t>ショウコウ</t>
    </rPh>
    <rPh sb="2" eb="4">
      <t>ブモン</t>
    </rPh>
    <rPh sb="4" eb="5">
      <t>ケイ</t>
    </rPh>
    <phoneticPr fontId="1"/>
  </si>
  <si>
    <t>土木</t>
    <rPh sb="0" eb="2">
      <t>ドボク</t>
    </rPh>
    <phoneticPr fontId="1"/>
  </si>
  <si>
    <t>土木一般</t>
    <rPh sb="0" eb="2">
      <t>ドボク</t>
    </rPh>
    <rPh sb="2" eb="4">
      <t>イッパン</t>
    </rPh>
    <phoneticPr fontId="1"/>
  </si>
  <si>
    <t>用地買収</t>
    <rPh sb="0" eb="2">
      <t>ヨウチ</t>
    </rPh>
    <rPh sb="2" eb="4">
      <t>バイシュウ</t>
    </rPh>
    <phoneticPr fontId="1"/>
  </si>
  <si>
    <t>港湾・空港・海岸</t>
    <rPh sb="0" eb="2">
      <t>コウワン</t>
    </rPh>
    <rPh sb="3" eb="5">
      <t>クウコウ</t>
    </rPh>
    <rPh sb="6" eb="8">
      <t>カイガン</t>
    </rPh>
    <phoneticPr fontId="1"/>
  </si>
  <si>
    <t>建築</t>
    <rPh sb="0" eb="2">
      <t>ケンチク</t>
    </rPh>
    <phoneticPr fontId="1"/>
  </si>
  <si>
    <t>都市</t>
    <rPh sb="0" eb="2">
      <t>トシ</t>
    </rPh>
    <phoneticPr fontId="1"/>
  </si>
  <si>
    <t>計画</t>
    <rPh sb="0" eb="2">
      <t>ケイカク</t>
    </rPh>
    <phoneticPr fontId="1"/>
  </si>
  <si>
    <t>都市計画一般</t>
    <rPh sb="0" eb="2">
      <t>トシ</t>
    </rPh>
    <rPh sb="2" eb="4">
      <t>ケイカク</t>
    </rPh>
    <rPh sb="4" eb="6">
      <t>イッパン</t>
    </rPh>
    <phoneticPr fontId="1"/>
  </si>
  <si>
    <t>都市公園</t>
    <rPh sb="0" eb="2">
      <t>トシ</t>
    </rPh>
    <rPh sb="2" eb="4">
      <t>コウエン</t>
    </rPh>
    <phoneticPr fontId="1"/>
  </si>
  <si>
    <t>ダム</t>
    <phoneticPr fontId="1"/>
  </si>
  <si>
    <t>下水</t>
    <rPh sb="0" eb="2">
      <t>ゲスイ</t>
    </rPh>
    <phoneticPr fontId="1"/>
  </si>
  <si>
    <t>土木部門計</t>
    <rPh sb="0" eb="2">
      <t>ドボク</t>
    </rPh>
    <rPh sb="2" eb="4">
      <t>ブモン</t>
    </rPh>
    <rPh sb="4" eb="5">
      <t>ケイ</t>
    </rPh>
    <phoneticPr fontId="1"/>
  </si>
  <si>
    <t>一般行政計</t>
    <rPh sb="0" eb="2">
      <t>イッパン</t>
    </rPh>
    <rPh sb="2" eb="4">
      <t>ギョウセイ</t>
    </rPh>
    <rPh sb="4" eb="5">
      <t>ケイ</t>
    </rPh>
    <phoneticPr fontId="1"/>
  </si>
  <si>
    <t>教育</t>
    <rPh sb="0" eb="2">
      <t>キョウイク</t>
    </rPh>
    <phoneticPr fontId="1"/>
  </si>
  <si>
    <t>教育一般</t>
    <rPh sb="0" eb="2">
      <t>キョウイク</t>
    </rPh>
    <rPh sb="2" eb="4">
      <t>イッパン</t>
    </rPh>
    <phoneticPr fontId="1"/>
  </si>
  <si>
    <t>教育研究所センター等</t>
    <rPh sb="0" eb="2">
      <t>キョウイク</t>
    </rPh>
    <rPh sb="2" eb="4">
      <t>ケンキュウ</t>
    </rPh>
    <rPh sb="4" eb="5">
      <t>ショ</t>
    </rPh>
    <rPh sb="9" eb="10">
      <t>トウ</t>
    </rPh>
    <phoneticPr fontId="1"/>
  </si>
  <si>
    <t>社会</t>
    <rPh sb="0" eb="2">
      <t>シャカイ</t>
    </rPh>
    <phoneticPr fontId="1"/>
  </si>
  <si>
    <t>社会教育一般</t>
    <rPh sb="0" eb="2">
      <t>シャカイ</t>
    </rPh>
    <rPh sb="2" eb="4">
      <t>キョウイク</t>
    </rPh>
    <rPh sb="4" eb="6">
      <t>イッパン</t>
    </rPh>
    <phoneticPr fontId="1"/>
  </si>
  <si>
    <t>文化財保護</t>
    <rPh sb="0" eb="3">
      <t>ブンカザイ</t>
    </rPh>
    <rPh sb="3" eb="5">
      <t>ホゴ</t>
    </rPh>
    <phoneticPr fontId="1"/>
  </si>
  <si>
    <t>公民館</t>
    <rPh sb="0" eb="3">
      <t>コウミンカン</t>
    </rPh>
    <phoneticPr fontId="1"/>
  </si>
  <si>
    <t>その他の社会教育施設</t>
    <rPh sb="2" eb="3">
      <t>タ</t>
    </rPh>
    <rPh sb="4" eb="6">
      <t>シャカイ</t>
    </rPh>
    <rPh sb="6" eb="8">
      <t>キョウイク</t>
    </rPh>
    <rPh sb="8" eb="10">
      <t>シセツ</t>
    </rPh>
    <phoneticPr fontId="1"/>
  </si>
  <si>
    <t>保健</t>
    <rPh sb="0" eb="2">
      <t>ホケン</t>
    </rPh>
    <phoneticPr fontId="1"/>
  </si>
  <si>
    <t>体育</t>
    <rPh sb="0" eb="2">
      <t>タイイク</t>
    </rPh>
    <phoneticPr fontId="1"/>
  </si>
  <si>
    <t>保健体育一般</t>
    <rPh sb="0" eb="2">
      <t>ホケン</t>
    </rPh>
    <rPh sb="2" eb="4">
      <t>タイイク</t>
    </rPh>
    <rPh sb="4" eb="6">
      <t>イッパン</t>
    </rPh>
    <phoneticPr fontId="1"/>
  </si>
  <si>
    <t>給食センター</t>
    <rPh sb="0" eb="2">
      <t>キュウショク</t>
    </rPh>
    <phoneticPr fontId="1"/>
  </si>
  <si>
    <t>保健体育施設</t>
    <rPh sb="0" eb="2">
      <t>ホケン</t>
    </rPh>
    <rPh sb="2" eb="4">
      <t>タイイク</t>
    </rPh>
    <rPh sb="4" eb="6">
      <t>シセツ</t>
    </rPh>
    <phoneticPr fontId="1"/>
  </si>
  <si>
    <t>学校以外の教育計</t>
    <rPh sb="0" eb="2">
      <t>ガッコウ</t>
    </rPh>
    <rPh sb="2" eb="4">
      <t>イガイ</t>
    </rPh>
    <rPh sb="5" eb="7">
      <t>キョウイク</t>
    </rPh>
    <rPh sb="7" eb="8">
      <t>ケイ</t>
    </rPh>
    <phoneticPr fontId="1"/>
  </si>
  <si>
    <t>義務</t>
    <rPh sb="0" eb="2">
      <t>ギム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</si>
  <si>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</si>
  <si>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</si>
  <si>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その</t>
    <phoneticPr fontId="1"/>
  </si>
  <si>
    <t>他の</t>
    <rPh sb="0" eb="1">
      <t>タ</t>
    </rPh>
    <phoneticPr fontId="1"/>
  </si>
  <si>
    <t>学校</t>
    <rPh sb="0" eb="2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</si>
  <si>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</si>
  <si>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大学・短期大学</t>
    <rPh sb="0" eb="2">
      <t>ダイガク</t>
    </rPh>
    <rPh sb="3" eb="5">
      <t>タンキ</t>
    </rPh>
    <rPh sb="5" eb="7">
      <t>ダイガク</t>
    </rPh>
    <phoneticPr fontId="1"/>
  </si>
  <si>
    <t>幼稚園</t>
    <rPh sb="0" eb="3">
      <t>ヨウチエン</t>
    </rPh>
    <phoneticPr fontId="1"/>
  </si>
  <si>
    <t>学校教育計</t>
    <rPh sb="0" eb="2">
      <t>ガッコウ</t>
    </rPh>
    <rPh sb="2" eb="4">
      <t>キョウイク</t>
    </rPh>
    <rPh sb="4" eb="5">
      <t>ケイ</t>
    </rPh>
    <phoneticPr fontId="1"/>
  </si>
  <si>
    <t>教育部門計</t>
    <rPh sb="0" eb="2">
      <t>キョウイク</t>
    </rPh>
    <rPh sb="2" eb="4">
      <t>ブモン</t>
    </rPh>
    <rPh sb="4" eb="5">
      <t>ケイ</t>
    </rPh>
    <phoneticPr fontId="1"/>
  </si>
  <si>
    <t>警察</t>
    <rPh sb="0" eb="2">
      <t>ケイサツ</t>
    </rPh>
    <phoneticPr fontId="1"/>
  </si>
  <si>
    <t>消防</t>
    <rPh sb="0" eb="2">
      <t>ショウボウ</t>
    </rPh>
    <phoneticPr fontId="1"/>
  </si>
  <si>
    <t>特別行政計</t>
    <rPh sb="0" eb="2">
      <t>トクベツ</t>
    </rPh>
    <rPh sb="2" eb="4">
      <t>ギョウセイ</t>
    </rPh>
    <rPh sb="4" eb="5">
      <t>ケイ</t>
    </rPh>
    <phoneticPr fontId="1"/>
  </si>
  <si>
    <t>普通会計計</t>
    <rPh sb="0" eb="2">
      <t>フツウ</t>
    </rPh>
    <rPh sb="2" eb="4">
      <t>カイケイ</t>
    </rPh>
    <rPh sb="4" eb="5">
      <t>ケイ</t>
    </rPh>
    <phoneticPr fontId="1"/>
  </si>
  <si>
    <t>病院</t>
    <rPh sb="0" eb="2">
      <t>ビョウイン</t>
    </rPh>
    <phoneticPr fontId="1"/>
  </si>
  <si>
    <t>水道</t>
    <rPh sb="0" eb="2">
      <t>スイドウ</t>
    </rPh>
    <phoneticPr fontId="1"/>
  </si>
  <si>
    <t>交通</t>
    <rPh sb="0" eb="2">
      <t>コウツウ</t>
    </rPh>
    <phoneticPr fontId="1"/>
  </si>
  <si>
    <t>下水道事業</t>
    <rPh sb="0" eb="3">
      <t>ゲスイドウ</t>
    </rPh>
    <rPh sb="3" eb="5">
      <t>ジギョウ</t>
    </rPh>
    <phoneticPr fontId="1"/>
  </si>
  <si>
    <t>その</t>
    <phoneticPr fontId="1"/>
  </si>
  <si>
    <t>他</t>
    <rPh sb="0" eb="1">
      <t>タ</t>
    </rPh>
    <phoneticPr fontId="1"/>
  </si>
  <si>
    <t>その</t>
    <phoneticPr fontId="1"/>
  </si>
  <si>
    <t>国保事業</t>
    <rPh sb="0" eb="2">
      <t>コクホ</t>
    </rPh>
    <rPh sb="2" eb="4">
      <t>ジギョウ</t>
    </rPh>
    <phoneticPr fontId="1"/>
  </si>
  <si>
    <t>収益事業</t>
    <rPh sb="0" eb="2">
      <t>シュウエキ</t>
    </rPh>
    <rPh sb="2" eb="4">
      <t>ジギョウ</t>
    </rPh>
    <phoneticPr fontId="1"/>
  </si>
  <si>
    <t>公営企業等会計計</t>
    <rPh sb="0" eb="2">
      <t>コウエイ</t>
    </rPh>
    <rPh sb="2" eb="4">
      <t>キギョウ</t>
    </rPh>
    <rPh sb="4" eb="5">
      <t>トウ</t>
    </rPh>
    <rPh sb="5" eb="7">
      <t>カイケイ</t>
    </rPh>
    <rPh sb="7" eb="8">
      <t>ケイ</t>
    </rPh>
    <phoneticPr fontId="1"/>
  </si>
  <si>
    <t>合　　計</t>
    <rPh sb="0" eb="1">
      <t>ゴウ</t>
    </rPh>
    <rPh sb="3" eb="4">
      <t>ケイ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</si>
  <si>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</si>
  <si>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15.4.1</t>
    <phoneticPr fontId="1"/>
  </si>
  <si>
    <t>16.4.1</t>
    <phoneticPr fontId="1"/>
  </si>
  <si>
    <t>17.4.1</t>
    <phoneticPr fontId="1"/>
  </si>
  <si>
    <t>下水道</t>
    <rPh sb="0" eb="2">
      <t>ゲスイ</t>
    </rPh>
    <rPh sb="2" eb="3">
      <t>ミチ</t>
    </rPh>
    <phoneticPr fontId="1"/>
  </si>
  <si>
    <t>旧地域改善対策</t>
    <rPh sb="0" eb="1">
      <t>キュウ</t>
    </rPh>
    <rPh sb="1" eb="3">
      <t>チイキ</t>
    </rPh>
    <rPh sb="3" eb="5">
      <t>カイゼン</t>
    </rPh>
    <rPh sb="5" eb="7">
      <t>タイサク</t>
    </rPh>
    <phoneticPr fontId="1"/>
  </si>
  <si>
    <t>注）各構成比は小数第３位で四捨五入しているため、各構成比の和と計の数値は一致しない場合がある。</t>
    <rPh sb="0" eb="1">
      <t>チュウ</t>
    </rPh>
    <rPh sb="2" eb="3">
      <t>カク</t>
    </rPh>
    <rPh sb="3" eb="6">
      <t>コウセイヒ</t>
    </rPh>
    <rPh sb="7" eb="9">
      <t>ショウスウ</t>
    </rPh>
    <rPh sb="9" eb="10">
      <t>ダイ</t>
    </rPh>
    <rPh sb="11" eb="12">
      <t>イ</t>
    </rPh>
    <rPh sb="13" eb="17">
      <t>シシャゴニュウ</t>
    </rPh>
    <rPh sb="24" eb="25">
      <t>カク</t>
    </rPh>
    <rPh sb="25" eb="27">
      <t>コウセイ</t>
    </rPh>
    <rPh sb="27" eb="28">
      <t>ヒ</t>
    </rPh>
    <rPh sb="29" eb="30">
      <t>ワ</t>
    </rPh>
    <rPh sb="31" eb="32">
      <t>ケイ</t>
    </rPh>
    <rPh sb="33" eb="35">
      <t>スウチ</t>
    </rPh>
    <rPh sb="36" eb="38">
      <t>イッチ</t>
    </rPh>
    <rPh sb="41" eb="43">
      <t>バアイ</t>
    </rPh>
    <phoneticPr fontId="1"/>
  </si>
  <si>
    <t>民生＋衛生</t>
    <rPh sb="0" eb="2">
      <t>ミンセイ</t>
    </rPh>
    <rPh sb="3" eb="5">
      <t>エイセイ</t>
    </rPh>
    <phoneticPr fontId="1"/>
  </si>
  <si>
    <t>Ｈ２０</t>
    <phoneticPr fontId="1"/>
  </si>
  <si>
    <t>Ｈ２１</t>
  </si>
  <si>
    <t>Ｈ２１</t>
    <phoneticPr fontId="1"/>
  </si>
  <si>
    <t>一般管理</t>
    <rPh sb="0" eb="2">
      <t>イッパン</t>
    </rPh>
    <rPh sb="2" eb="4">
      <t>カンリ</t>
    </rPh>
    <phoneticPr fontId="1"/>
  </si>
  <si>
    <t>増減</t>
  </si>
  <si>
    <t>増減</t>
    <rPh sb="0" eb="2">
      <t>ゾウゲン</t>
    </rPh>
    <phoneticPr fontId="1"/>
  </si>
  <si>
    <t>率</t>
  </si>
  <si>
    <t>率</t>
    <rPh sb="0" eb="1">
      <t>リツ</t>
    </rPh>
    <phoneticPr fontId="1"/>
  </si>
  <si>
    <t>部門別職員数の推移〔府内市町村（大阪市・堺市除く）・一部事務組合等分〕</t>
    <rPh sb="0" eb="2">
      <t>ブモン</t>
    </rPh>
    <rPh sb="2" eb="3">
      <t>ベツ</t>
    </rPh>
    <rPh sb="3" eb="6">
      <t>ショクインスウ</t>
    </rPh>
    <rPh sb="7" eb="9">
      <t>スイイ</t>
    </rPh>
    <rPh sb="10" eb="12">
      <t>フナイ</t>
    </rPh>
    <rPh sb="12" eb="13">
      <t>シ</t>
    </rPh>
    <rPh sb="13" eb="15">
      <t>チョウソン</t>
    </rPh>
    <rPh sb="16" eb="18">
      <t>オオサカ</t>
    </rPh>
    <rPh sb="18" eb="19">
      <t>シ</t>
    </rPh>
    <rPh sb="20" eb="22">
      <t>サカイシ</t>
    </rPh>
    <rPh sb="22" eb="23">
      <t>ノゾ</t>
    </rPh>
    <rPh sb="26" eb="28">
      <t>イチブ</t>
    </rPh>
    <rPh sb="28" eb="30">
      <t>ジム</t>
    </rPh>
    <rPh sb="30" eb="32">
      <t>クミアイ</t>
    </rPh>
    <rPh sb="32" eb="33">
      <t>トウ</t>
    </rPh>
    <rPh sb="33" eb="34">
      <t>ブン</t>
    </rPh>
    <phoneticPr fontId="1"/>
  </si>
  <si>
    <t>21.4.1</t>
    <phoneticPr fontId="1"/>
  </si>
  <si>
    <t>特別支援学校（小・中）</t>
    <rPh sb="0" eb="2">
      <t>トクベツ</t>
    </rPh>
    <rPh sb="2" eb="4">
      <t>シエン</t>
    </rPh>
    <rPh sb="4" eb="6">
      <t>ガッコウ</t>
    </rPh>
    <rPh sb="7" eb="8">
      <t>ショウ</t>
    </rPh>
    <rPh sb="9" eb="10">
      <t>チュウ</t>
    </rPh>
    <phoneticPr fontId="1"/>
  </si>
  <si>
    <t>特別支援学校（高等）</t>
    <rPh sb="0" eb="2">
      <t>トクベツ</t>
    </rPh>
    <rPh sb="2" eb="4">
      <t>シエン</t>
    </rPh>
    <rPh sb="4" eb="6">
      <t>ガッコウ</t>
    </rPh>
    <rPh sb="7" eb="9">
      <t>コウトウ</t>
    </rPh>
    <phoneticPr fontId="1"/>
  </si>
  <si>
    <t>24.4.1</t>
  </si>
  <si>
    <t>25.4.1</t>
  </si>
  <si>
    <t>26.4.1</t>
  </si>
  <si>
    <t>29.4.1</t>
  </si>
  <si>
    <t>30.4.1</t>
  </si>
  <si>
    <t>31.4.1</t>
  </si>
  <si>
    <t>2.4.1</t>
  </si>
  <si>
    <t>3.4.1</t>
  </si>
  <si>
    <t>市町村別部門別職員数</t>
    <rPh sb="0" eb="3">
      <t>シチョウソン</t>
    </rPh>
    <rPh sb="3" eb="4">
      <t>ベツ</t>
    </rPh>
    <rPh sb="4" eb="6">
      <t>ブモン</t>
    </rPh>
    <rPh sb="6" eb="7">
      <t>ベツ</t>
    </rPh>
    <rPh sb="7" eb="10">
      <t>ショクインスウ</t>
    </rPh>
    <phoneticPr fontId="1"/>
  </si>
  <si>
    <t>（単位：人）</t>
    <rPh sb="1" eb="3">
      <t>タンイ</t>
    </rPh>
    <rPh sb="4" eb="5">
      <t>ニン</t>
    </rPh>
    <phoneticPr fontId="1"/>
  </si>
  <si>
    <t>区分</t>
    <rPh sb="0" eb="2">
      <t>クブン</t>
    </rPh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</si>
  <si>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</si>
  <si>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議　　会</t>
    <rPh sb="0" eb="1">
      <t>ギ</t>
    </rPh>
    <rPh sb="3" eb="4">
      <t>カイ</t>
    </rPh>
    <phoneticPr fontId="1"/>
  </si>
  <si>
    <t>総務企画</t>
    <rPh sb="0" eb="2">
      <t>ソウム</t>
    </rPh>
    <rPh sb="2" eb="4">
      <t>キカク</t>
    </rPh>
    <phoneticPr fontId="1"/>
  </si>
  <si>
    <t>税　　務</t>
    <rPh sb="0" eb="1">
      <t>ゼイ</t>
    </rPh>
    <rPh sb="3" eb="4">
      <t>ツトム</t>
    </rPh>
    <phoneticPr fontId="1"/>
  </si>
  <si>
    <t>労　　働</t>
    <rPh sb="0" eb="1">
      <t>ロウ</t>
    </rPh>
    <rPh sb="3" eb="4">
      <t>ドウ</t>
    </rPh>
    <phoneticPr fontId="1"/>
  </si>
  <si>
    <t>農林水産</t>
    <rPh sb="0" eb="2">
      <t>ノウリン</t>
    </rPh>
    <rPh sb="2" eb="4">
      <t>スイサン</t>
    </rPh>
    <phoneticPr fontId="1"/>
  </si>
  <si>
    <t>商　　工</t>
    <rPh sb="0" eb="1">
      <t>ショウ</t>
    </rPh>
    <rPh sb="3" eb="4">
      <t>タクミ</t>
    </rPh>
    <phoneticPr fontId="1"/>
  </si>
  <si>
    <t>土　　木</t>
    <rPh sb="0" eb="1">
      <t>ツチ</t>
    </rPh>
    <rPh sb="3" eb="4">
      <t>キ</t>
    </rPh>
    <phoneticPr fontId="1"/>
  </si>
  <si>
    <t>一般管理部門計</t>
    <rPh sb="0" eb="2">
      <t>イッパン</t>
    </rPh>
    <rPh sb="2" eb="4">
      <t>カンリ</t>
    </rPh>
    <rPh sb="4" eb="6">
      <t>ブモン</t>
    </rPh>
    <rPh sb="6" eb="7">
      <t>ケイ</t>
    </rPh>
    <phoneticPr fontId="1"/>
  </si>
  <si>
    <t>民　　生</t>
    <rPh sb="0" eb="1">
      <t>タミ</t>
    </rPh>
    <rPh sb="3" eb="4">
      <t>ショウ</t>
    </rPh>
    <phoneticPr fontId="1"/>
  </si>
  <si>
    <t>衛　　生</t>
    <rPh sb="0" eb="1">
      <t>マモル</t>
    </rPh>
    <rPh sb="3" eb="4">
      <t>ショウ</t>
    </rPh>
    <phoneticPr fontId="1"/>
  </si>
  <si>
    <t>福祉部門計</t>
    <rPh sb="0" eb="2">
      <t>フクシ</t>
    </rPh>
    <rPh sb="2" eb="4">
      <t>ブモン</t>
    </rPh>
    <rPh sb="4" eb="5">
      <t>ケイ</t>
    </rPh>
    <phoneticPr fontId="1"/>
  </si>
  <si>
    <t>教　　育</t>
    <rPh sb="0" eb="1">
      <t>キョウ</t>
    </rPh>
    <rPh sb="3" eb="4">
      <t>イク</t>
    </rPh>
    <phoneticPr fontId="1"/>
  </si>
  <si>
    <t>消　　防</t>
    <rPh sb="0" eb="1">
      <t>ケ</t>
    </rPh>
    <rPh sb="3" eb="4">
      <t>ボウ</t>
    </rPh>
    <phoneticPr fontId="1"/>
  </si>
  <si>
    <t>病　　院</t>
    <rPh sb="0" eb="1">
      <t>ヤマイ</t>
    </rPh>
    <rPh sb="3" eb="4">
      <t>イン</t>
    </rPh>
    <phoneticPr fontId="1"/>
  </si>
  <si>
    <t>水　　道</t>
    <rPh sb="0" eb="1">
      <t>ミズ</t>
    </rPh>
    <rPh sb="3" eb="4">
      <t>ミチ</t>
    </rPh>
    <phoneticPr fontId="1"/>
  </si>
  <si>
    <t>交　　通</t>
    <rPh sb="0" eb="1">
      <t>コウ</t>
    </rPh>
    <rPh sb="3" eb="4">
      <t>ツウ</t>
    </rPh>
    <phoneticPr fontId="1"/>
  </si>
  <si>
    <t>下水道</t>
    <rPh sb="0" eb="3">
      <t>ゲスイドウ</t>
    </rPh>
    <phoneticPr fontId="1"/>
  </si>
  <si>
    <t>公営企業等会計</t>
    <rPh sb="0" eb="2">
      <t>コウエイ</t>
    </rPh>
    <rPh sb="2" eb="4">
      <t>キギョウ</t>
    </rPh>
    <rPh sb="4" eb="5">
      <t>トウ</t>
    </rPh>
    <rPh sb="5" eb="7">
      <t>カイケイ</t>
    </rPh>
    <phoneticPr fontId="1"/>
  </si>
  <si>
    <t>市町村名</t>
    <rPh sb="0" eb="3">
      <t>シチョウソン</t>
    </rPh>
    <rPh sb="3" eb="4">
      <t>メイ</t>
    </rPh>
    <phoneticPr fontId="1"/>
  </si>
  <si>
    <t>5.1.1</t>
    <phoneticPr fontId="1"/>
  </si>
  <si>
    <t>4.1.1</t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</si>
  <si>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</si>
  <si>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</si>
  <si>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</si>
  <si>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</si>
  <si>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</si>
  <si>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</si>
  <si>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</si>
  <si>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</si>
  <si>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</si>
  <si>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</si>
  <si>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</si>
  <si>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</si>
  <si>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</si>
  <si>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</si>
  <si>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</si>
  <si>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</si>
  <si>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</si>
  <si>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</si>
  <si>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</si>
  <si>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</si>
  <si>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</si>
  <si>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</si>
  <si>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</si>
  <si>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</si>
  <si>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</si>
  <si>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</si>
  <si>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</si>
  <si>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四條畷市</t>
    <rPh sb="0" eb="4">
      <t>シジョウナワテシ</t>
    </rPh>
    <phoneticPr fontId="1"/>
  </si>
  <si>
    <t>交野市</t>
    <rPh sb="0" eb="3">
      <t>カタノシ</t>
    </rPh>
    <phoneticPr fontId="1"/>
  </si>
  <si>
    <t>大阪狭山市</t>
    <rPh sb="0" eb="5">
      <t>オオサカサヤマシ</t>
    </rPh>
    <phoneticPr fontId="1"/>
  </si>
  <si>
    <t>阪南市</t>
    <rPh sb="0" eb="3">
      <t>ハンナンシ</t>
    </rPh>
    <phoneticPr fontId="1"/>
  </si>
  <si>
    <t>市計</t>
    <rPh sb="0" eb="1">
      <t>シ</t>
    </rPh>
    <rPh sb="1" eb="2">
      <t>ケイ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</si>
  <si>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</si>
  <si>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</si>
  <si>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</si>
  <si>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</si>
  <si>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</si>
  <si>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</si>
  <si>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</si>
  <si>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</si>
  <si>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</si>
  <si>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</si>
  <si>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</si>
  <si>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</si>
  <si>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VLOOKUP</t>
    <phoneticPr fontId="1"/>
  </si>
  <si>
    <t>職種別職員数</t>
    <rPh sb="0" eb="2">
      <t>ショクシュ</t>
    </rPh>
    <rPh sb="2" eb="3">
      <t>ベツ</t>
    </rPh>
    <rPh sb="3" eb="6">
      <t>ショクインスウ</t>
    </rPh>
    <phoneticPr fontId="1"/>
  </si>
  <si>
    <t>〔府内市町村（大阪市・堺市除く）・一部事務組合等分〕</t>
    <rPh sb="1" eb="3">
      <t>フナイ</t>
    </rPh>
    <rPh sb="3" eb="4">
      <t>シ</t>
    </rPh>
    <rPh sb="4" eb="6">
      <t>チョウソン</t>
    </rPh>
    <rPh sb="7" eb="9">
      <t>オオサカ</t>
    </rPh>
    <rPh sb="9" eb="10">
      <t>シ</t>
    </rPh>
    <rPh sb="11" eb="13">
      <t>サカイシ</t>
    </rPh>
    <rPh sb="13" eb="14">
      <t>ノゾ</t>
    </rPh>
    <rPh sb="17" eb="19">
      <t>イチブ</t>
    </rPh>
    <rPh sb="19" eb="21">
      <t>ジム</t>
    </rPh>
    <rPh sb="21" eb="23">
      <t>クミアイ</t>
    </rPh>
    <rPh sb="23" eb="24">
      <t>トウ</t>
    </rPh>
    <rPh sb="24" eb="25">
      <t>ブン</t>
    </rPh>
    <phoneticPr fontId="1"/>
  </si>
  <si>
    <t>区　分</t>
    <rPh sb="0" eb="1">
      <t>ク</t>
    </rPh>
    <rPh sb="2" eb="3">
      <t>ブン</t>
    </rPh>
    <phoneticPr fontId="1"/>
  </si>
  <si>
    <t>14.4.1</t>
  </si>
  <si>
    <t>19.4.1</t>
  </si>
  <si>
    <t>20.4.1</t>
  </si>
  <si>
    <t>23.4.1</t>
  </si>
  <si>
    <t>27.4.1</t>
    <phoneticPr fontId="1"/>
  </si>
  <si>
    <t>28.4.1</t>
    <phoneticPr fontId="1"/>
  </si>
  <si>
    <t>29.4.1</t>
    <phoneticPr fontId="1"/>
  </si>
  <si>
    <t>増減（4.4.1～5.4.1)</t>
    <rPh sb="0" eb="2">
      <t>ゾウゲン</t>
    </rPh>
    <phoneticPr fontId="1"/>
  </si>
  <si>
    <t>職員数</t>
  </si>
  <si>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</si>
  <si>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</si>
  <si>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職　種</t>
    <rPh sb="0" eb="1">
      <t>ショク</t>
    </rPh>
    <rPh sb="2" eb="3">
      <t>タネ</t>
    </rPh>
    <phoneticPr fontId="1"/>
  </si>
  <si>
    <t>（人）</t>
  </si>
  <si>
    <t>司書（補）・学芸員（補）</t>
    <rPh sb="0" eb="2">
      <t>シショ</t>
    </rPh>
    <rPh sb="3" eb="4">
      <t>ホ</t>
    </rPh>
    <rPh sb="6" eb="9">
      <t>ガクゲイイン</t>
    </rPh>
    <rPh sb="10" eb="11">
      <t>ホ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</si>
  <si>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</si>
  <si>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</t>
    <rPh sb="0" eb="2">
      <t>カンゴ</t>
    </rPh>
    <rPh sb="2" eb="3">
      <t>シ</t>
    </rPh>
    <phoneticPr fontId="1"/>
  </si>
  <si>
    <t>保健師・助産師</t>
    <rPh sb="0" eb="1">
      <t>タモツ</t>
    </rPh>
    <rPh sb="1" eb="2">
      <t>ケン</t>
    </rPh>
    <rPh sb="2" eb="3">
      <t>シ</t>
    </rPh>
    <rPh sb="4" eb="6">
      <t>ジョサン</t>
    </rPh>
    <rPh sb="6" eb="7">
      <t>シ</t>
    </rPh>
    <phoneticPr fontId="1"/>
  </si>
  <si>
    <t>その他の医療技術者</t>
    <rPh sb="2" eb="3">
      <t>タ</t>
    </rPh>
    <rPh sb="4" eb="6">
      <t>イリョウ</t>
    </rPh>
    <rPh sb="6" eb="8">
      <t>ギジュツ</t>
    </rPh>
    <rPh sb="8" eb="9">
      <t>シャ</t>
    </rPh>
    <phoneticPr fontId="1"/>
  </si>
  <si>
    <t>獣医師</t>
    <rPh sb="0" eb="3">
      <t>ジュウイシ</t>
    </rPh>
    <phoneticPr fontId="1"/>
  </si>
  <si>
    <t>栄養士</t>
    <rPh sb="0" eb="3">
      <t>エイヨウシ</t>
    </rPh>
    <phoneticPr fontId="1"/>
  </si>
  <si>
    <t>農業等普及指導員</t>
    <rPh sb="0" eb="2">
      <t>ノウギョウ</t>
    </rPh>
    <rPh sb="2" eb="3">
      <t>トウ</t>
    </rPh>
    <rPh sb="3" eb="5">
      <t>フキュウ</t>
    </rPh>
    <rPh sb="5" eb="7">
      <t>シドウ</t>
    </rPh>
    <rPh sb="7" eb="8">
      <t>イン</t>
    </rPh>
    <phoneticPr fontId="1"/>
  </si>
  <si>
    <t>農林水産技師</t>
    <rPh sb="0" eb="2">
      <t>ノウリン</t>
    </rPh>
    <rPh sb="2" eb="4">
      <t>スイサン</t>
    </rPh>
    <rPh sb="4" eb="6">
      <t>ギシ</t>
    </rPh>
    <phoneticPr fontId="1"/>
  </si>
  <si>
    <t>動植物飼育員</t>
    <rPh sb="0" eb="3">
      <t>ドウショクブツ</t>
    </rPh>
    <rPh sb="3" eb="6">
      <t>シイクイン</t>
    </rPh>
    <phoneticPr fontId="1"/>
  </si>
  <si>
    <t>建築技師</t>
    <rPh sb="0" eb="2">
      <t>ケンチク</t>
    </rPh>
    <rPh sb="2" eb="4">
      <t>ギシ</t>
    </rPh>
    <phoneticPr fontId="1"/>
  </si>
  <si>
    <t>土木技師</t>
    <rPh sb="0" eb="2">
      <t>ドボク</t>
    </rPh>
    <rPh sb="2" eb="4">
      <t>ギシ</t>
    </rPh>
    <phoneticPr fontId="1"/>
  </si>
  <si>
    <t>保育所保育士</t>
    <rPh sb="0" eb="2">
      <t>ホイク</t>
    </rPh>
    <rPh sb="2" eb="3">
      <t>ショ</t>
    </rPh>
    <rPh sb="3" eb="5">
      <t>ホイク</t>
    </rPh>
    <rPh sb="5" eb="6">
      <t>シ</t>
    </rPh>
    <phoneticPr fontId="1"/>
  </si>
  <si>
    <t>施設保育士・寄宿舎指導員等</t>
    <rPh sb="0" eb="2">
      <t>シセツ</t>
    </rPh>
    <rPh sb="2" eb="4">
      <t>ホイク</t>
    </rPh>
    <rPh sb="4" eb="5">
      <t>シ</t>
    </rPh>
    <rPh sb="6" eb="9">
      <t>キシュクシャ</t>
    </rPh>
    <rPh sb="9" eb="12">
      <t>シドウイン</t>
    </rPh>
    <rPh sb="12" eb="13">
      <t>トウ</t>
    </rPh>
    <phoneticPr fontId="1"/>
  </si>
  <si>
    <t>食品、環境衛生監視員</t>
    <rPh sb="0" eb="2">
      <t>ショクヒン</t>
    </rPh>
    <rPh sb="3" eb="5">
      <t>カンキョウ</t>
    </rPh>
    <rPh sb="5" eb="7">
      <t>エイセイ</t>
    </rPh>
    <rPh sb="7" eb="9">
      <t>カンシ</t>
    </rPh>
    <rPh sb="9" eb="10">
      <t>イン</t>
    </rPh>
    <phoneticPr fontId="1"/>
  </si>
  <si>
    <t>その他の一般技術職</t>
    <rPh sb="2" eb="3">
      <t>タ</t>
    </rPh>
    <rPh sb="4" eb="6">
      <t>イッパン</t>
    </rPh>
    <rPh sb="6" eb="8">
      <t>ギジュツ</t>
    </rPh>
    <rPh sb="8" eb="9">
      <t>ショク</t>
    </rPh>
    <phoneticPr fontId="1"/>
  </si>
  <si>
    <t>生活、作業等指導員</t>
    <rPh sb="0" eb="2">
      <t>セイカツ</t>
    </rPh>
    <rPh sb="3" eb="5">
      <t>サギョウ</t>
    </rPh>
    <rPh sb="5" eb="6">
      <t>トウ</t>
    </rPh>
    <rPh sb="6" eb="9">
      <t>シドウイン</t>
    </rPh>
    <phoneticPr fontId="1"/>
  </si>
  <si>
    <t>生保担当ケースワーカー</t>
    <rPh sb="0" eb="2">
      <t>セイホ</t>
    </rPh>
    <rPh sb="2" eb="4">
      <t>タントウ</t>
    </rPh>
    <phoneticPr fontId="1"/>
  </si>
  <si>
    <t>五法担当ケースワーカー</t>
    <rPh sb="0" eb="1">
      <t>5</t>
    </rPh>
    <rPh sb="1" eb="2">
      <t>ホウ</t>
    </rPh>
    <rPh sb="2" eb="4">
      <t>タントウ</t>
    </rPh>
    <phoneticPr fontId="1"/>
  </si>
  <si>
    <t>査察指導員</t>
    <rPh sb="0" eb="2">
      <t>ササツ</t>
    </rPh>
    <rPh sb="2" eb="4">
      <t>シドウ</t>
    </rPh>
    <rPh sb="4" eb="5">
      <t>イン</t>
    </rPh>
    <phoneticPr fontId="1"/>
  </si>
  <si>
    <t>各種社会福祉司</t>
    <rPh sb="0" eb="2">
      <t>カクシュ</t>
    </rPh>
    <rPh sb="2" eb="4">
      <t>シャカイ</t>
    </rPh>
    <rPh sb="4" eb="6">
      <t>フクシ</t>
    </rPh>
    <rPh sb="6" eb="7">
      <t>シ</t>
    </rPh>
    <phoneticPr fontId="1"/>
  </si>
  <si>
    <t>その他の一般事務職</t>
    <rPh sb="2" eb="3">
      <t>タ</t>
    </rPh>
    <rPh sb="4" eb="6">
      <t>イッパン</t>
    </rPh>
    <rPh sb="6" eb="8">
      <t>ジム</t>
    </rPh>
    <rPh sb="8" eb="9">
      <t>ショク</t>
    </rPh>
    <phoneticPr fontId="1"/>
  </si>
  <si>
    <t>運転手・車掌等</t>
    <rPh sb="0" eb="3">
      <t>ウンテンシュ</t>
    </rPh>
    <rPh sb="4" eb="6">
      <t>シャショウ</t>
    </rPh>
    <rPh sb="6" eb="7">
      <t>トウ</t>
    </rPh>
    <phoneticPr fontId="1"/>
  </si>
  <si>
    <t>守衛・庁務員等</t>
    <rPh sb="0" eb="2">
      <t>シュエイ</t>
    </rPh>
    <rPh sb="3" eb="4">
      <t>チョウ</t>
    </rPh>
    <rPh sb="4" eb="5">
      <t>ム</t>
    </rPh>
    <rPh sb="5" eb="6">
      <t>イン</t>
    </rPh>
    <rPh sb="6" eb="7">
      <t>トウ</t>
    </rPh>
    <phoneticPr fontId="1"/>
  </si>
  <si>
    <t>電気、ボイラー等技術員</t>
    <rPh sb="0" eb="2">
      <t>デンキ</t>
    </rPh>
    <rPh sb="7" eb="8">
      <t>トウ</t>
    </rPh>
    <rPh sb="8" eb="10">
      <t>ギジュツ</t>
    </rPh>
    <rPh sb="10" eb="11">
      <t>イン</t>
    </rPh>
    <phoneticPr fontId="1"/>
  </si>
  <si>
    <t>調理員</t>
    <rPh sb="0" eb="3">
      <t>チョウリイン</t>
    </rPh>
    <phoneticPr fontId="1"/>
  </si>
  <si>
    <t>清掃職員</t>
    <rPh sb="0" eb="2">
      <t>セイソウ</t>
    </rPh>
    <rPh sb="2" eb="4">
      <t>ショクイン</t>
    </rPh>
    <phoneticPr fontId="1"/>
  </si>
  <si>
    <t>船員</t>
    <rPh sb="0" eb="2">
      <t>センイン</t>
    </rPh>
    <phoneticPr fontId="1"/>
  </si>
  <si>
    <t>道路補修員</t>
    <rPh sb="0" eb="2">
      <t>ドウロ</t>
    </rPh>
    <rPh sb="2" eb="4">
      <t>ホシュウ</t>
    </rPh>
    <rPh sb="4" eb="5">
      <t>イン</t>
    </rPh>
    <phoneticPr fontId="1"/>
  </si>
  <si>
    <t>その他の技能労務職</t>
    <rPh sb="2" eb="3">
      <t>タ</t>
    </rPh>
    <rPh sb="4" eb="6">
      <t>ギノウ</t>
    </rPh>
    <rPh sb="6" eb="8">
      <t>ロウム</t>
    </rPh>
    <rPh sb="8" eb="9">
      <t>ショク</t>
    </rPh>
    <phoneticPr fontId="1"/>
  </si>
  <si>
    <t>社会教育主事</t>
    <rPh sb="0" eb="2">
      <t>シャカイ</t>
    </rPh>
    <rPh sb="2" eb="4">
      <t>キョウイク</t>
    </rPh>
    <rPh sb="4" eb="6">
      <t>シュジ</t>
    </rPh>
    <phoneticPr fontId="1"/>
  </si>
  <si>
    <t>その他の教育公務員</t>
    <rPh sb="2" eb="3">
      <t>タ</t>
    </rPh>
    <rPh sb="4" eb="6">
      <t>キョウイク</t>
    </rPh>
    <rPh sb="6" eb="9">
      <t>コウムイン</t>
    </rPh>
    <phoneticPr fontId="1"/>
  </si>
  <si>
    <t>警察官</t>
    <rPh sb="0" eb="3">
      <t>ケイサツカン</t>
    </rPh>
    <phoneticPr fontId="1"/>
  </si>
  <si>
    <t>消防吏員</t>
    <rPh sb="0" eb="2">
      <t>ショウボウ</t>
    </rPh>
    <rPh sb="2" eb="4">
      <t>リイン</t>
    </rPh>
    <phoneticPr fontId="1"/>
  </si>
  <si>
    <t>臨時職員</t>
    <rPh sb="0" eb="2">
      <t>リンジ</t>
    </rPh>
    <rPh sb="2" eb="4">
      <t>ショクイン</t>
    </rPh>
    <phoneticPr fontId="1"/>
  </si>
  <si>
    <t>合　　　　　　　　計</t>
    <rPh sb="0" eb="1">
      <t>ゴウ</t>
    </rPh>
    <rPh sb="9" eb="10">
      <t>ケイ</t>
    </rPh>
    <phoneticPr fontId="1"/>
  </si>
  <si>
    <t>注1）</t>
    <rPh sb="0" eb="1">
      <t>チュウ</t>
    </rPh>
    <phoneticPr fontId="1"/>
  </si>
  <si>
    <t>各構成比は少数第２位で四捨五入しているため、各構成比の和と計の数値は一致しない場合がある。</t>
  </si>
  <si>
    <t>住民基本台帳人口千人当たりの職員数　（平成30年～令和５年）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センニン</t>
    </rPh>
    <rPh sb="10" eb="11">
      <t>ア</t>
    </rPh>
    <rPh sb="14" eb="17">
      <t>ショクインスウ</t>
    </rPh>
    <rPh sb="19" eb="21">
      <t>ヘイセイ</t>
    </rPh>
    <rPh sb="23" eb="24">
      <t>ネン</t>
    </rPh>
    <rPh sb="25" eb="27">
      <t>レイワ</t>
    </rPh>
    <rPh sb="28" eb="29">
      <t>ネン</t>
    </rPh>
    <phoneticPr fontId="1"/>
  </si>
  <si>
    <t>（各年４月１日現在　　単位：人）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"/>
  </si>
  <si>
    <t>15年　全部門</t>
    <rPh sb="2" eb="3">
      <t>ネン</t>
    </rPh>
    <rPh sb="4" eb="6">
      <t>ゼンブ</t>
    </rPh>
    <rPh sb="6" eb="7">
      <t>モン</t>
    </rPh>
    <phoneticPr fontId="1"/>
  </si>
  <si>
    <t>16年　全部門</t>
    <rPh sb="2" eb="3">
      <t>ネン</t>
    </rPh>
    <rPh sb="4" eb="6">
      <t>ゼンブ</t>
    </rPh>
    <rPh sb="6" eb="7">
      <t>モン</t>
    </rPh>
    <phoneticPr fontId="1"/>
  </si>
  <si>
    <t>17年　全部門</t>
    <rPh sb="2" eb="3">
      <t>ネン</t>
    </rPh>
    <rPh sb="4" eb="6">
      <t>ゼンブ</t>
    </rPh>
    <rPh sb="6" eb="7">
      <t>モン</t>
    </rPh>
    <phoneticPr fontId="1"/>
  </si>
  <si>
    <t>18年　全部門</t>
    <rPh sb="2" eb="3">
      <t>ネン</t>
    </rPh>
    <rPh sb="4" eb="6">
      <t>ゼンブ</t>
    </rPh>
    <rPh sb="6" eb="7">
      <t>モン</t>
    </rPh>
    <phoneticPr fontId="1"/>
  </si>
  <si>
    <t>21年　全部門</t>
    <rPh sb="2" eb="3">
      <t>ネン</t>
    </rPh>
    <rPh sb="4" eb="6">
      <t>ゼンブ</t>
    </rPh>
    <rPh sb="6" eb="7">
      <t>モン</t>
    </rPh>
    <phoneticPr fontId="1"/>
  </si>
  <si>
    <t>22年　全部門</t>
    <rPh sb="2" eb="3">
      <t>ネン</t>
    </rPh>
    <rPh sb="4" eb="6">
      <t>ゼンブ</t>
    </rPh>
    <rPh sb="6" eb="7">
      <t>モン</t>
    </rPh>
    <phoneticPr fontId="1"/>
  </si>
  <si>
    <t>25年　全部門</t>
    <rPh sb="2" eb="3">
      <t>ネン</t>
    </rPh>
    <rPh sb="4" eb="6">
      <t>ゼンブ</t>
    </rPh>
    <rPh sb="6" eb="7">
      <t>モン</t>
    </rPh>
    <phoneticPr fontId="1"/>
  </si>
  <si>
    <t>26年　全部門</t>
    <rPh sb="2" eb="3">
      <t>ネン</t>
    </rPh>
    <rPh sb="4" eb="6">
      <t>ゼンブ</t>
    </rPh>
    <rPh sb="6" eb="7">
      <t>モン</t>
    </rPh>
    <phoneticPr fontId="1"/>
  </si>
  <si>
    <t>27年　全部門</t>
    <rPh sb="2" eb="3">
      <t>ネン</t>
    </rPh>
    <rPh sb="4" eb="6">
      <t>ゼンブ</t>
    </rPh>
    <rPh sb="6" eb="7">
      <t>モン</t>
    </rPh>
    <phoneticPr fontId="1"/>
  </si>
  <si>
    <t>29年　全部門</t>
    <rPh sb="2" eb="3">
      <t>ネン</t>
    </rPh>
    <rPh sb="4" eb="6">
      <t>ゼンブ</t>
    </rPh>
    <rPh sb="6" eb="7">
      <t>モン</t>
    </rPh>
    <phoneticPr fontId="1"/>
  </si>
  <si>
    <t>30年　全部門</t>
    <rPh sb="2" eb="3">
      <t>ネン</t>
    </rPh>
    <rPh sb="4" eb="6">
      <t>ゼンブ</t>
    </rPh>
    <rPh sb="6" eb="7">
      <t>モン</t>
    </rPh>
    <phoneticPr fontId="1"/>
  </si>
  <si>
    <t>31年　全部門</t>
    <rPh sb="4" eb="6">
      <t>ゼンブ</t>
    </rPh>
    <rPh sb="6" eb="7">
      <t>モン</t>
    </rPh>
    <phoneticPr fontId="1"/>
  </si>
  <si>
    <t>2年　全部門</t>
    <rPh sb="3" eb="5">
      <t>ゼンブ</t>
    </rPh>
    <rPh sb="5" eb="6">
      <t>モン</t>
    </rPh>
    <phoneticPr fontId="1"/>
  </si>
  <si>
    <t>3年　全部門</t>
    <rPh sb="3" eb="5">
      <t>ゼンブ</t>
    </rPh>
    <rPh sb="5" eb="6">
      <t>モン</t>
    </rPh>
    <phoneticPr fontId="1"/>
  </si>
  <si>
    <t>4年　全部門</t>
    <rPh sb="3" eb="5">
      <t>ゼンブ</t>
    </rPh>
    <rPh sb="5" eb="6">
      <t>モン</t>
    </rPh>
    <phoneticPr fontId="1"/>
  </si>
  <si>
    <t>5年　全部門</t>
    <rPh sb="3" eb="5">
      <t>ゼンブ</t>
    </rPh>
    <rPh sb="5" eb="6">
      <t>モン</t>
    </rPh>
    <phoneticPr fontId="1"/>
  </si>
  <si>
    <t>特別</t>
    <rPh sb="0" eb="2">
      <t>トクベツ</t>
    </rPh>
    <phoneticPr fontId="1"/>
  </si>
  <si>
    <t>行政</t>
    <rPh sb="0" eb="2">
      <t>ギョウセイ</t>
    </rPh>
    <phoneticPr fontId="1"/>
  </si>
  <si>
    <t>府内市平均</t>
    <rPh sb="0" eb="2">
      <t>フナイ</t>
    </rPh>
    <rPh sb="2" eb="3">
      <t>シ</t>
    </rPh>
    <rPh sb="3" eb="5">
      <t>ヘイキン</t>
    </rPh>
    <phoneticPr fontId="1"/>
  </si>
  <si>
    <t>－</t>
    <phoneticPr fontId="1"/>
  </si>
  <si>
    <t>府内町村平均</t>
    <rPh sb="0" eb="2">
      <t>フナイ</t>
    </rPh>
    <rPh sb="2" eb="4">
      <t>チョウソン</t>
    </rPh>
    <rPh sb="4" eb="6">
      <t>ヘイキン</t>
    </rPh>
    <phoneticPr fontId="1"/>
  </si>
  <si>
    <t>全国町村平均</t>
    <rPh sb="0" eb="2">
      <t>ゼンコク</t>
    </rPh>
    <rPh sb="2" eb="4">
      <t>チョウソン</t>
    </rPh>
    <rPh sb="4" eb="6">
      <t>ヘイキン</t>
    </rPh>
    <phoneticPr fontId="1"/>
  </si>
  <si>
    <t>府内市町村平均</t>
    <rPh sb="0" eb="2">
      <t>フナイ</t>
    </rPh>
    <rPh sb="2" eb="5">
      <t>シチョウソン</t>
    </rPh>
    <rPh sb="5" eb="7">
      <t>ヘイキン</t>
    </rPh>
    <phoneticPr fontId="1"/>
  </si>
  <si>
    <t>※は指定都市を除く</t>
    <rPh sb="2" eb="6">
      <t>シテイトシ</t>
    </rPh>
    <rPh sb="7" eb="8">
      <t>ノゾ</t>
    </rPh>
    <phoneticPr fontId="1"/>
  </si>
  <si>
    <t>※令和５年の全国市平均、全国町村平均は本誌編集時点で公表されていない。</t>
    <rPh sb="1" eb="3">
      <t>レイワ</t>
    </rPh>
    <phoneticPr fontId="1"/>
  </si>
  <si>
    <r>
      <t>※</t>
    </r>
    <r>
      <rPr>
        <sz val="11"/>
        <color theme="1"/>
        <rFont val="ＭＳ Ｐゴシック"/>
        <family val="3"/>
        <charset val="128"/>
      </rPr>
      <t>全国市平均</t>
    </r>
    <rPh sb="1" eb="3">
      <t>ゼンコク</t>
    </rPh>
    <rPh sb="3" eb="4">
      <t>シ</t>
    </rPh>
    <rPh sb="4" eb="6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</si>
</sst>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0_ "/>
    <numFmt numFmtId="178" formatCode="#,##0;&quot;▲ &quot;#,##0"/>
    <numFmt numFmtId="179" formatCode="0.0_ "/>
    <numFmt numFmtId="180" formatCode="#,##0;&quot;△ &quot;#,##0"/>
    <numFmt numFmtId="181" formatCode="0;&quot;△ &quot;0"/>
    <numFmt numFmtId="182" formatCode="0.0;&quot;△ &quot;0.0"/>
    <numFmt numFmtId="183" formatCode="#,##0.0"/>
    <numFmt numFmtId="184" formatCode="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" fillId="0" borderId="0"/>
  </cellStyleXfs>
  <cellXfs count="343">
    <xf numFmtId="0" fontId="0" fillId="0" borderId="0" xfId="0"/>
    <xf numFmtId="0" fontId="0" fillId="0" borderId="3" xfId="0" applyBorder="1" applyAlignment="1">
      <alignment horizontal="center" vertical="center"/>
    </xf>
    <xf numFmtId="176" fontId="0" fillId="0" borderId="0" xfId="0" applyNumberFormat="1"/>
    <xf numFmtId="38" fontId="0" fillId="0" borderId="4" xfId="1" applyFont="1" applyBorder="1" applyAlignment="1"/>
    <xf numFmtId="38" fontId="0" fillId="0" borderId="12" xfId="1" applyFont="1" applyBorder="1" applyAlignment="1"/>
    <xf numFmtId="38" fontId="0" fillId="0" borderId="5" xfId="1" applyFont="1" applyBorder="1" applyAlignment="1"/>
    <xf numFmtId="38" fontId="0" fillId="0" borderId="12" xfId="1" applyFont="1" applyFill="1" applyBorder="1" applyAlignment="1"/>
    <xf numFmtId="38" fontId="0" fillId="3" borderId="12" xfId="1" applyFont="1" applyFill="1" applyBorder="1" applyAlignment="1"/>
    <xf numFmtId="38" fontId="0" fillId="0" borderId="4" xfId="1" applyFont="1" applyFill="1" applyBorder="1" applyAlignment="1"/>
    <xf numFmtId="38" fontId="0" fillId="0" borderId="1" xfId="1" applyFont="1" applyBorder="1" applyAlignment="1"/>
    <xf numFmtId="38" fontId="0" fillId="0" borderId="0" xfId="1" applyFont="1" applyAlignment="1"/>
    <xf numFmtId="38" fontId="0" fillId="0" borderId="2" xfId="1" applyFont="1" applyBorder="1" applyAlignment="1"/>
    <xf numFmtId="38" fontId="0" fillId="0" borderId="10" xfId="1" applyFont="1" applyBorder="1" applyAlignment="1"/>
    <xf numFmtId="38" fontId="0" fillId="0" borderId="10" xfId="1" applyFont="1" applyFill="1" applyBorder="1" applyAlignment="1"/>
    <xf numFmtId="38" fontId="0" fillId="3" borderId="10" xfId="1" applyFont="1" applyFill="1" applyBorder="1" applyAlignment="1"/>
    <xf numFmtId="38" fontId="0" fillId="0" borderId="3" xfId="1" applyFont="1" applyBorder="1" applyAlignment="1"/>
    <xf numFmtId="38" fontId="0" fillId="2" borderId="5" xfId="1" applyFont="1" applyFill="1" applyBorder="1" applyAlignment="1"/>
    <xf numFmtId="38" fontId="0" fillId="2" borderId="12" xfId="1" applyFont="1" applyFill="1" applyBorder="1" applyAlignment="1"/>
    <xf numFmtId="38" fontId="0" fillId="3" borderId="4" xfId="1" applyFont="1" applyFill="1" applyBorder="1" applyAlignment="1"/>
    <xf numFmtId="38" fontId="0" fillId="2" borderId="4" xfId="1" applyFont="1" applyFill="1" applyBorder="1" applyAlignment="1"/>
    <xf numFmtId="38" fontId="0" fillId="0" borderId="2" xfId="1" applyFont="1" applyFill="1" applyBorder="1" applyAlignment="1"/>
    <xf numFmtId="38" fontId="0" fillId="3" borderId="2" xfId="1" applyFont="1" applyFill="1" applyBorder="1" applyAlignment="1"/>
    <xf numFmtId="38" fontId="0" fillId="2" borderId="0" xfId="1" applyFont="1" applyFill="1" applyAlignment="1"/>
    <xf numFmtId="38" fontId="0" fillId="2" borderId="2" xfId="1" applyFont="1" applyFill="1" applyBorder="1" applyAlignment="1"/>
    <xf numFmtId="38" fontId="0" fillId="0" borderId="13" xfId="1" applyFont="1" applyBorder="1" applyAlignment="1"/>
    <xf numFmtId="38" fontId="0" fillId="3" borderId="3" xfId="1" applyFont="1" applyFill="1" applyBorder="1" applyAlignment="1"/>
    <xf numFmtId="38" fontId="0" fillId="0" borderId="3" xfId="1" applyFont="1" applyFill="1" applyBorder="1" applyAlignment="1"/>
    <xf numFmtId="38" fontId="0" fillId="0" borderId="13" xfId="1" applyFont="1" applyFill="1" applyBorder="1" applyAlignment="1"/>
    <xf numFmtId="38" fontId="0" fillId="0" borderId="1" xfId="1" applyFont="1" applyFill="1" applyBorder="1" applyAlignment="1"/>
    <xf numFmtId="180" fontId="0" fillId="0" borderId="16" xfId="2" applyNumberFormat="1" applyFont="1" applyFill="1" applyBorder="1" applyAlignment="1">
      <alignment horizontal="right" vertical="top"/>
    </xf>
    <xf numFmtId="180" fontId="0" fillId="0" borderId="19" xfId="2" applyNumberFormat="1" applyFont="1" applyFill="1" applyBorder="1" applyAlignment="1">
      <alignment horizontal="left"/>
    </xf>
    <xf numFmtId="180" fontId="0" fillId="0" borderId="21" xfId="2" applyNumberFormat="1" applyFont="1" applyFill="1" applyBorder="1" applyAlignment="1">
      <alignment horizontal="distributed" wrapText="1"/>
    </xf>
    <xf numFmtId="180" fontId="0" fillId="0" borderId="2" xfId="2" applyNumberFormat="1" applyFont="1" applyFill="1" applyBorder="1"/>
    <xf numFmtId="180" fontId="0" fillId="0" borderId="23" xfId="2" applyNumberFormat="1" applyFont="1" applyFill="1" applyBorder="1" applyAlignment="1">
      <alignment horizontal="distributed" wrapText="1"/>
    </xf>
    <xf numFmtId="180" fontId="0" fillId="0" borderId="25" xfId="2" applyNumberFormat="1" applyFont="1" applyFill="1" applyBorder="1" applyAlignment="1">
      <alignment horizontal="distributed" wrapText="1"/>
    </xf>
    <xf numFmtId="180" fontId="0" fillId="0" borderId="19" xfId="2" applyNumberFormat="1" applyFont="1" applyFill="1" applyBorder="1" applyAlignment="1">
      <alignment horizontal="distributed" wrapText="1"/>
    </xf>
    <xf numFmtId="180" fontId="0" fillId="0" borderId="12" xfId="2" applyNumberFormat="1" applyFont="1" applyFill="1" applyBorder="1" applyAlignment="1">
      <alignment horizontal="right" shrinkToFit="1"/>
    </xf>
    <xf numFmtId="180" fontId="0" fillId="0" borderId="20" xfId="2" applyNumberFormat="1" applyFont="1" applyFill="1" applyBorder="1" applyAlignment="1">
      <alignment horizontal="right" shrinkToFit="1"/>
    </xf>
    <xf numFmtId="180" fontId="0" fillId="0" borderId="19" xfId="2" applyNumberFormat="1" applyFont="1" applyFill="1" applyBorder="1" applyAlignment="1">
      <alignment horizontal="distributed"/>
    </xf>
    <xf numFmtId="180" fontId="0" fillId="0" borderId="12" xfId="2" applyNumberFormat="1" applyFont="1" applyFill="1" applyBorder="1"/>
    <xf numFmtId="180" fontId="0" fillId="0" borderId="27" xfId="2" applyNumberFormat="1" applyFont="1" applyFill="1" applyBorder="1" applyAlignment="1">
      <alignment horizontal="distributed"/>
    </xf>
    <xf numFmtId="180" fontId="0" fillId="0" borderId="28" xfId="2" applyNumberFormat="1" applyFont="1" applyFill="1" applyBorder="1" applyAlignment="1">
      <alignment shrinkToFit="1"/>
    </xf>
    <xf numFmtId="180" fontId="0" fillId="0" borderId="29" xfId="2" applyNumberFormat="1" applyFont="1" applyFill="1" applyBorder="1" applyAlignment="1">
      <alignment shrinkToFit="1"/>
    </xf>
    <xf numFmtId="180" fontId="3" fillId="0" borderId="0" xfId="2" applyNumberFormat="1" applyFont="1" applyFill="1" applyBorder="1" applyAlignment="1">
      <alignment horizontal="center" shrinkToFit="1"/>
    </xf>
    <xf numFmtId="180" fontId="0" fillId="0" borderId="0" xfId="2" applyNumberFormat="1" applyFont="1" applyFill="1" applyBorder="1"/>
    <xf numFmtId="180" fontId="0" fillId="0" borderId="0" xfId="0" applyNumberFormat="1" applyFont="1"/>
    <xf numFmtId="180" fontId="0" fillId="0" borderId="17" xfId="2" applyNumberFormat="1" applyFont="1" applyFill="1" applyBorder="1" applyAlignment="1">
      <alignment horizontal="right" vertical="top"/>
    </xf>
    <xf numFmtId="180" fontId="0" fillId="0" borderId="12" xfId="0" applyNumberFormat="1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180" fontId="0" fillId="0" borderId="12" xfId="2" applyNumberFormat="1" applyFont="1" applyFill="1" applyBorder="1" applyAlignment="1">
      <alignment horizontal="left"/>
    </xf>
    <xf numFmtId="180" fontId="0" fillId="0" borderId="20" xfId="0" applyNumberFormat="1" applyFont="1" applyBorder="1" applyAlignment="1">
      <alignment horizontal="center" vertical="center"/>
    </xf>
    <xf numFmtId="180" fontId="0" fillId="0" borderId="7" xfId="0" applyNumberFormat="1" applyFont="1" applyBorder="1"/>
    <xf numFmtId="180" fontId="0" fillId="0" borderId="9" xfId="0" applyNumberFormat="1" applyFont="1" applyBorder="1"/>
    <xf numFmtId="180" fontId="0" fillId="0" borderId="1" xfId="0" applyNumberFormat="1" applyFont="1" applyBorder="1"/>
    <xf numFmtId="180" fontId="0" fillId="0" borderId="1" xfId="2" applyNumberFormat="1" applyFont="1" applyFill="1" applyBorder="1"/>
    <xf numFmtId="180" fontId="0" fillId="0" borderId="1" xfId="2" applyNumberFormat="1" applyFont="1" applyFill="1" applyBorder="1" applyAlignment="1">
      <alignment horizontal="distributed" wrapText="1"/>
    </xf>
    <xf numFmtId="180" fontId="0" fillId="0" borderId="22" xfId="2" applyNumberFormat="1" applyFont="1" applyFill="1" applyBorder="1"/>
    <xf numFmtId="180" fontId="0" fillId="0" borderId="10" xfId="0" applyNumberFormat="1" applyFont="1" applyBorder="1"/>
    <xf numFmtId="180" fontId="0" fillId="0" borderId="11" xfId="0" applyNumberFormat="1" applyFont="1" applyBorder="1"/>
    <xf numFmtId="180" fontId="0" fillId="0" borderId="2" xfId="0" applyNumberFormat="1" applyFont="1" applyBorder="1"/>
    <xf numFmtId="180" fontId="0" fillId="0" borderId="2" xfId="2" applyNumberFormat="1" applyFont="1" applyFill="1" applyBorder="1" applyAlignment="1">
      <alignment horizontal="distributed" wrapText="1"/>
    </xf>
    <xf numFmtId="180" fontId="0" fillId="0" borderId="24" xfId="2" applyNumberFormat="1" applyFont="1" applyFill="1" applyBorder="1"/>
    <xf numFmtId="180" fontId="0" fillId="0" borderId="13" xfId="0" applyNumberFormat="1" applyFont="1" applyBorder="1"/>
    <xf numFmtId="180" fontId="0" fillId="0" borderId="15" xfId="0" applyNumberFormat="1" applyFont="1" applyBorder="1"/>
    <xf numFmtId="180" fontId="0" fillId="0" borderId="3" xfId="0" applyNumberFormat="1" applyFont="1" applyBorder="1"/>
    <xf numFmtId="180" fontId="0" fillId="0" borderId="3" xfId="2" applyNumberFormat="1" applyFont="1" applyFill="1" applyBorder="1"/>
    <xf numFmtId="180" fontId="0" fillId="0" borderId="3" xfId="2" applyNumberFormat="1" applyFont="1" applyFill="1" applyBorder="1" applyAlignment="1">
      <alignment horizontal="distributed" wrapText="1"/>
    </xf>
    <xf numFmtId="180" fontId="0" fillId="0" borderId="26" xfId="2" applyNumberFormat="1" applyFont="1" applyFill="1" applyBorder="1"/>
    <xf numFmtId="180" fontId="0" fillId="0" borderId="12" xfId="2" applyNumberFormat="1" applyFont="1" applyFill="1" applyBorder="1" applyAlignment="1">
      <alignment horizontal="distributed" wrapText="1"/>
    </xf>
    <xf numFmtId="180" fontId="0" fillId="0" borderId="12" xfId="2" applyNumberFormat="1" applyFont="1" applyFill="1" applyBorder="1" applyAlignment="1">
      <alignment horizontal="distributed"/>
    </xf>
    <xf numFmtId="180" fontId="0" fillId="0" borderId="20" xfId="2" applyNumberFormat="1" applyFont="1" applyFill="1" applyBorder="1"/>
    <xf numFmtId="180" fontId="0" fillId="0" borderId="28" xfId="2" applyNumberFormat="1" applyFont="1" applyFill="1" applyBorder="1" applyAlignment="1">
      <alignment horizontal="distributed"/>
    </xf>
    <xf numFmtId="180" fontId="0" fillId="0" borderId="28" xfId="2" applyNumberFormat="1" applyFont="1" applyFill="1" applyBorder="1"/>
    <xf numFmtId="0" fontId="0" fillId="0" borderId="0" xfId="0" applyFont="1"/>
    <xf numFmtId="0" fontId="0" fillId="0" borderId="0" xfId="0" applyFont="1" applyFill="1"/>
    <xf numFmtId="180" fontId="0" fillId="0" borderId="0" xfId="0" applyNumberFormat="1" applyFont="1" applyFill="1"/>
    <xf numFmtId="0" fontId="0" fillId="0" borderId="7" xfId="0" applyFont="1" applyBorder="1" applyAlignment="1">
      <alignment vertical="center"/>
    </xf>
    <xf numFmtId="0" fontId="0" fillId="0" borderId="8" xfId="0" applyFont="1" applyBorder="1"/>
    <xf numFmtId="0" fontId="0" fillId="0" borderId="9" xfId="0" applyFont="1" applyBorder="1"/>
    <xf numFmtId="0" fontId="0" fillId="0" borderId="7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180" fontId="0" fillId="0" borderId="1" xfId="0" applyNumberFormat="1" applyFont="1" applyFill="1" applyBorder="1" applyAlignment="1">
      <alignment horizontal="distributed" vertical="center"/>
    </xf>
    <xf numFmtId="180" fontId="0" fillId="0" borderId="7" xfId="0" applyNumberFormat="1" applyFont="1" applyFill="1" applyBorder="1" applyAlignment="1">
      <alignment horizontal="distributed" vertical="center"/>
    </xf>
    <xf numFmtId="0" fontId="0" fillId="0" borderId="10" xfId="0" applyFont="1" applyBorder="1"/>
    <xf numFmtId="0" fontId="0" fillId="0" borderId="0" xfId="0" applyFont="1" applyBorder="1"/>
    <xf numFmtId="0" fontId="0" fillId="0" borderId="11" xfId="0" applyFont="1" applyBorder="1"/>
    <xf numFmtId="0" fontId="0" fillId="0" borderId="10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180" fontId="0" fillId="0" borderId="2" xfId="0" applyNumberFormat="1" applyFont="1" applyFill="1" applyBorder="1" applyAlignment="1">
      <alignment horizontal="distributed" vertical="center"/>
    </xf>
    <xf numFmtId="180" fontId="0" fillId="0" borderId="10" xfId="0" applyNumberFormat="1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80" fontId="0" fillId="0" borderId="2" xfId="0" applyNumberFormat="1" applyFont="1" applyBorder="1" applyAlignment="1">
      <alignment horizontal="distributed" vertical="center"/>
    </xf>
    <xf numFmtId="180" fontId="0" fillId="0" borderId="10" xfId="0" applyNumberFormat="1" applyFont="1" applyBorder="1" applyAlignment="1">
      <alignment horizontal="distributed" vertical="center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3" xfId="0" applyNumberFormat="1" applyFont="1" applyBorder="1" applyAlignment="1">
      <alignment horizontal="center" vertical="center"/>
    </xf>
    <xf numFmtId="180" fontId="0" fillId="0" borderId="13" xfId="0" applyNumberFormat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4" xfId="0" applyFont="1" applyBorder="1"/>
    <xf numFmtId="0" fontId="0" fillId="0" borderId="6" xfId="0" applyFont="1" applyFill="1" applyBorder="1"/>
    <xf numFmtId="180" fontId="0" fillId="0" borderId="12" xfId="0" applyNumberFormat="1" applyFont="1" applyFill="1" applyBorder="1"/>
    <xf numFmtId="177" fontId="0" fillId="0" borderId="12" xfId="0" applyNumberFormat="1" applyFont="1" applyFill="1" applyBorder="1"/>
    <xf numFmtId="179" fontId="0" fillId="0" borderId="0" xfId="0" applyNumberFormat="1" applyFont="1"/>
    <xf numFmtId="0" fontId="0" fillId="0" borderId="7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12" xfId="0" applyFont="1" applyFill="1" applyBorder="1"/>
    <xf numFmtId="0" fontId="0" fillId="0" borderId="3" xfId="0" applyFont="1" applyFill="1" applyBorder="1"/>
    <xf numFmtId="0" fontId="0" fillId="0" borderId="13" xfId="0" applyFont="1" applyBorder="1"/>
    <xf numFmtId="0" fontId="0" fillId="0" borderId="15" xfId="0" applyFont="1" applyFill="1" applyBorder="1"/>
    <xf numFmtId="0" fontId="0" fillId="0" borderId="12" xfId="0" applyFont="1" applyBorder="1"/>
    <xf numFmtId="0" fontId="0" fillId="0" borderId="1" xfId="0" applyFont="1" applyFill="1" applyBorder="1" applyAlignment="1">
      <alignment horizontal="center"/>
    </xf>
    <xf numFmtId="0" fontId="0" fillId="0" borderId="12" xfId="0" applyFont="1" applyBorder="1" applyAlignment="1">
      <alignment shrinkToFit="1"/>
    </xf>
    <xf numFmtId="176" fontId="0" fillId="0" borderId="12" xfId="0" applyNumberFormat="1" applyFont="1" applyBorder="1"/>
    <xf numFmtId="176" fontId="0" fillId="0" borderId="0" xfId="0" applyNumberFormat="1" applyFont="1"/>
    <xf numFmtId="177" fontId="0" fillId="0" borderId="0" xfId="0" applyNumberFormat="1" applyFont="1"/>
    <xf numFmtId="0" fontId="0" fillId="0" borderId="11" xfId="0" applyFont="1" applyFill="1" applyBorder="1"/>
    <xf numFmtId="0" fontId="0" fillId="0" borderId="9" xfId="0" applyFont="1" applyFill="1" applyBorder="1"/>
    <xf numFmtId="0" fontId="0" fillId="0" borderId="14" xfId="0" applyFont="1" applyBorder="1"/>
    <xf numFmtId="0" fontId="0" fillId="0" borderId="5" xfId="0" applyFont="1" applyBorder="1"/>
    <xf numFmtId="0" fontId="0" fillId="0" borderId="6" xfId="0" applyFont="1" applyBorder="1"/>
    <xf numFmtId="178" fontId="0" fillId="0" borderId="12" xfId="0" applyNumberFormat="1" applyFont="1" applyBorder="1"/>
    <xf numFmtId="178" fontId="0" fillId="0" borderId="0" xfId="0" applyNumberFormat="1" applyFont="1"/>
    <xf numFmtId="0" fontId="0" fillId="0" borderId="12" xfId="0" applyFont="1" applyFill="1" applyBorder="1" applyAlignment="1">
      <alignment vertical="center" shrinkToFit="1"/>
    </xf>
    <xf numFmtId="0" fontId="0" fillId="0" borderId="4" xfId="0" applyFont="1" applyFill="1" applyBorder="1"/>
    <xf numFmtId="181" fontId="0" fillId="0" borderId="0" xfId="0" applyNumberFormat="1"/>
    <xf numFmtId="182" fontId="0" fillId="0" borderId="0" xfId="0" applyNumberForma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/>
    <xf numFmtId="56" fontId="0" fillId="0" borderId="0" xfId="0" applyNumberFormat="1" applyAlignment="1">
      <alignment horizontal="distributed" vertical="center"/>
    </xf>
    <xf numFmtId="56" fontId="0" fillId="0" borderId="2" xfId="0" applyNumberFormat="1" applyBorder="1" applyAlignment="1">
      <alignment horizontal="distributed" vertical="center"/>
    </xf>
    <xf numFmtId="181" fontId="0" fillId="0" borderId="0" xfId="0" applyNumberFormat="1" applyAlignment="1">
      <alignment horizontal="distributed" vertical="center"/>
    </xf>
    <xf numFmtId="182" fontId="0" fillId="0" borderId="10" xfId="0" applyNumberFormat="1" applyBorder="1" applyAlignment="1">
      <alignment horizontal="distributed" vertical="center"/>
    </xf>
    <xf numFmtId="56" fontId="0" fillId="0" borderId="24" xfId="0" applyNumberFormat="1" applyBorder="1" applyAlignment="1">
      <alignment horizontal="distributed" vertical="center"/>
    </xf>
    <xf numFmtId="0" fontId="0" fillId="0" borderId="37" xfId="0" applyBorder="1"/>
    <xf numFmtId="0" fontId="0" fillId="0" borderId="14" xfId="0" applyBorder="1" applyAlignment="1">
      <alignment horizontal="distributed" vertical="center"/>
    </xf>
    <xf numFmtId="181" fontId="0" fillId="0" borderId="14" xfId="0" applyNumberFormat="1" applyBorder="1" applyAlignment="1">
      <alignment horizontal="center" vertical="center"/>
    </xf>
    <xf numFmtId="182" fontId="0" fillId="0" borderId="1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9" xfId="0" applyBorder="1"/>
    <xf numFmtId="180" fontId="0" fillId="0" borderId="40" xfId="0" applyNumberFormat="1" applyBorder="1"/>
    <xf numFmtId="182" fontId="0" fillId="0" borderId="40" xfId="0" applyNumberFormat="1" applyBorder="1"/>
    <xf numFmtId="179" fontId="0" fillId="0" borderId="41" xfId="0" applyNumberFormat="1" applyBorder="1"/>
    <xf numFmtId="0" fontId="0" fillId="0" borderId="42" xfId="0" applyBorder="1"/>
    <xf numFmtId="0" fontId="0" fillId="0" borderId="43" xfId="0" applyBorder="1"/>
    <xf numFmtId="180" fontId="0" fillId="0" borderId="44" xfId="0" applyNumberFormat="1" applyBorder="1"/>
    <xf numFmtId="182" fontId="0" fillId="0" borderId="44" xfId="0" applyNumberFormat="1" applyBorder="1"/>
    <xf numFmtId="179" fontId="0" fillId="0" borderId="45" xfId="0" applyNumberFormat="1" applyBorder="1"/>
    <xf numFmtId="0" fontId="0" fillId="0" borderId="46" xfId="0" applyBorder="1"/>
    <xf numFmtId="0" fontId="0" fillId="0" borderId="47" xfId="0" applyBorder="1"/>
    <xf numFmtId="180" fontId="0" fillId="0" borderId="48" xfId="0" applyNumberFormat="1" applyBorder="1"/>
    <xf numFmtId="182" fontId="0" fillId="0" borderId="48" xfId="0" applyNumberFormat="1" applyBorder="1"/>
    <xf numFmtId="179" fontId="0" fillId="0" borderId="49" xfId="0" applyNumberFormat="1" applyBorder="1"/>
    <xf numFmtId="180" fontId="0" fillId="0" borderId="52" xfId="0" applyNumberFormat="1" applyBorder="1"/>
    <xf numFmtId="180" fontId="0" fillId="4" borderId="52" xfId="0" applyNumberFormat="1" applyFill="1" applyBorder="1"/>
    <xf numFmtId="180" fontId="0" fillId="0" borderId="52" xfId="2" applyNumberFormat="1" applyFont="1" applyFill="1" applyBorder="1"/>
    <xf numFmtId="182" fontId="0" fillId="0" borderId="52" xfId="0" applyNumberFormat="1" applyBorder="1"/>
    <xf numFmtId="179" fontId="0" fillId="0" borderId="53" xfId="0" applyNumberFormat="1" applyBorder="1"/>
    <xf numFmtId="0" fontId="5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/>
    <xf numFmtId="0" fontId="7" fillId="0" borderId="0" xfId="3" applyFont="1" applyAlignment="1">
      <alignment horizontal="right"/>
    </xf>
    <xf numFmtId="0" fontId="7" fillId="0" borderId="54" xfId="3" applyFont="1" applyBorder="1"/>
    <xf numFmtId="0" fontId="7" fillId="0" borderId="31" xfId="3" applyFont="1" applyBorder="1"/>
    <xf numFmtId="0" fontId="7" fillId="0" borderId="55" xfId="3" applyFont="1" applyBorder="1"/>
    <xf numFmtId="0" fontId="7" fillId="0" borderId="30" xfId="3" applyFont="1" applyBorder="1" applyAlignment="1">
      <alignment horizontal="left"/>
    </xf>
    <xf numFmtId="0" fontId="7" fillId="0" borderId="31" xfId="3" applyFont="1" applyBorder="1" applyAlignment="1">
      <alignment horizontal="left"/>
    </xf>
    <xf numFmtId="0" fontId="7" fillId="0" borderId="55" xfId="3" applyFont="1" applyBorder="1" applyAlignment="1">
      <alignment horizontal="left"/>
    </xf>
    <xf numFmtId="0" fontId="7" fillId="0" borderId="30" xfId="3" applyFont="1" applyBorder="1"/>
    <xf numFmtId="0" fontId="7" fillId="0" borderId="56" xfId="3" applyFont="1" applyBorder="1"/>
    <xf numFmtId="0" fontId="7" fillId="0" borderId="0" xfId="3" applyFont="1" applyAlignment="1">
      <alignment horizontal="center"/>
    </xf>
    <xf numFmtId="0" fontId="7" fillId="0" borderId="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36" xfId="3" applyFont="1" applyBorder="1" applyAlignment="1">
      <alignment horizontal="center"/>
    </xf>
    <xf numFmtId="0" fontId="7" fillId="0" borderId="57" xfId="3" applyFont="1" applyBorder="1"/>
    <xf numFmtId="0" fontId="7" fillId="0" borderId="58" xfId="3" applyFont="1" applyBorder="1" applyAlignment="1">
      <alignment horizontal="center"/>
    </xf>
    <xf numFmtId="0" fontId="7" fillId="0" borderId="59" xfId="3" applyFont="1" applyBorder="1" applyAlignment="1">
      <alignment horizontal="center"/>
    </xf>
    <xf numFmtId="0" fontId="7" fillId="0" borderId="53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7" fillId="0" borderId="60" xfId="3" applyFont="1" applyBorder="1" applyAlignment="1">
      <alignment horizontal="center"/>
    </xf>
    <xf numFmtId="0" fontId="7" fillId="0" borderId="56" xfId="3" applyFont="1" applyBorder="1" applyAlignment="1">
      <alignment horizontal="distributed"/>
    </xf>
    <xf numFmtId="183" fontId="6" fillId="0" borderId="0" xfId="2" applyNumberFormat="1" applyFont="1" applyFill="1" applyBorder="1" applyAlignment="1"/>
    <xf numFmtId="183" fontId="6" fillId="0" borderId="2" xfId="2" applyNumberFormat="1" applyFont="1" applyFill="1" applyBorder="1" applyAlignment="1"/>
    <xf numFmtId="183" fontId="6" fillId="0" borderId="61" xfId="2" applyNumberFormat="1" applyFont="1" applyFill="1" applyBorder="1" applyAlignment="1"/>
    <xf numFmtId="183" fontId="6" fillId="0" borderId="36" xfId="2" applyNumberFormat="1" applyFont="1" applyFill="1" applyBorder="1" applyAlignment="1"/>
    <xf numFmtId="183" fontId="6" fillId="0" borderId="24" xfId="2" applyNumberFormat="1" applyFont="1" applyFill="1" applyBorder="1" applyAlignment="1"/>
    <xf numFmtId="183" fontId="6" fillId="0" borderId="30" xfId="2" applyNumberFormat="1" applyFont="1" applyBorder="1" applyAlignment="1"/>
    <xf numFmtId="183" fontId="6" fillId="0" borderId="32" xfId="2" applyNumberFormat="1" applyFont="1" applyBorder="1" applyAlignment="1"/>
    <xf numFmtId="183" fontId="6" fillId="0" borderId="55" xfId="2" applyNumberFormat="1" applyFont="1" applyBorder="1" applyAlignment="1"/>
    <xf numFmtId="183" fontId="6" fillId="0" borderId="30" xfId="2" applyNumberFormat="1" applyFont="1" applyFill="1" applyBorder="1" applyAlignment="1"/>
    <xf numFmtId="183" fontId="6" fillId="0" borderId="32" xfId="2" applyNumberFormat="1" applyFont="1" applyFill="1" applyBorder="1" applyAlignment="1"/>
    <xf numFmtId="183" fontId="6" fillId="0" borderId="55" xfId="2" applyNumberFormat="1" applyFont="1" applyFill="1" applyBorder="1" applyAlignment="1"/>
    <xf numFmtId="184" fontId="7" fillId="0" borderId="23" xfId="3" applyNumberFormat="1" applyFont="1" applyBorder="1"/>
    <xf numFmtId="184" fontId="7" fillId="0" borderId="2" xfId="3" applyNumberFormat="1" applyFont="1" applyBorder="1"/>
    <xf numFmtId="184" fontId="7" fillId="0" borderId="0" xfId="3" applyNumberFormat="1" applyFont="1"/>
    <xf numFmtId="183" fontId="6" fillId="0" borderId="36" xfId="2" applyNumberFormat="1" applyFont="1" applyBorder="1" applyAlignment="1"/>
    <xf numFmtId="183" fontId="6" fillId="0" borderId="2" xfId="2" applyNumberFormat="1" applyFont="1" applyBorder="1" applyAlignment="1"/>
    <xf numFmtId="183" fontId="6" fillId="0" borderId="61" xfId="2" applyNumberFormat="1" applyFont="1" applyBorder="1" applyAlignment="1"/>
    <xf numFmtId="0" fontId="7" fillId="0" borderId="57" xfId="3" applyFont="1" applyBorder="1" applyAlignment="1">
      <alignment horizontal="distributed"/>
    </xf>
    <xf numFmtId="183" fontId="6" fillId="0" borderId="58" xfId="2" applyNumberFormat="1" applyFont="1" applyFill="1" applyBorder="1" applyAlignment="1"/>
    <xf numFmtId="183" fontId="6" fillId="0" borderId="59" xfId="2" applyNumberFormat="1" applyFont="1" applyFill="1" applyBorder="1" applyAlignment="1"/>
    <xf numFmtId="183" fontId="6" fillId="0" borderId="62" xfId="2" applyNumberFormat="1" applyFont="1" applyFill="1" applyBorder="1" applyAlignment="1"/>
    <xf numFmtId="183" fontId="6" fillId="0" borderId="60" xfId="2" applyNumberFormat="1" applyFont="1" applyFill="1" applyBorder="1" applyAlignment="1"/>
    <xf numFmtId="183" fontId="6" fillId="0" borderId="53" xfId="2" applyNumberFormat="1" applyFont="1" applyFill="1" applyBorder="1" applyAlignment="1"/>
    <xf numFmtId="183" fontId="6" fillId="0" borderId="60" xfId="2" applyNumberFormat="1" applyFont="1" applyBorder="1" applyAlignment="1"/>
    <xf numFmtId="183" fontId="6" fillId="0" borderId="59" xfId="2" applyNumberFormat="1" applyFont="1" applyBorder="1" applyAlignment="1"/>
    <xf numFmtId="183" fontId="6" fillId="0" borderId="62" xfId="2" applyNumberFormat="1" applyFont="1" applyBorder="1" applyAlignment="1"/>
    <xf numFmtId="183" fontId="6" fillId="0" borderId="35" xfId="2" applyNumberFormat="1" applyFont="1" applyFill="1" applyBorder="1" applyAlignment="1"/>
    <xf numFmtId="184" fontId="7" fillId="0" borderId="63" xfId="3" applyNumberFormat="1" applyFont="1" applyBorder="1"/>
    <xf numFmtId="184" fontId="7" fillId="0" borderId="64" xfId="3" applyNumberFormat="1" applyFont="1" applyBorder="1"/>
    <xf numFmtId="184" fontId="7" fillId="0" borderId="65" xfId="3" applyNumberFormat="1" applyFont="1" applyBorder="1"/>
    <xf numFmtId="0" fontId="7" fillId="0" borderId="66" xfId="3" applyFont="1" applyBorder="1" applyAlignment="1">
      <alignment horizontal="distributed"/>
    </xf>
    <xf numFmtId="0" fontId="6" fillId="0" borderId="67" xfId="2" applyNumberFormat="1" applyFont="1" applyFill="1" applyBorder="1" applyAlignment="1"/>
    <xf numFmtId="0" fontId="6" fillId="0" borderId="64" xfId="2" applyNumberFormat="1" applyFont="1" applyFill="1" applyBorder="1" applyAlignment="1"/>
    <xf numFmtId="0" fontId="6" fillId="0" borderId="65" xfId="2" applyNumberFormat="1" applyFont="1" applyFill="1" applyBorder="1" applyAlignment="1"/>
    <xf numFmtId="183" fontId="6" fillId="0" borderId="67" xfId="2" applyNumberFormat="1" applyFont="1" applyFill="1" applyBorder="1" applyAlignment="1"/>
    <xf numFmtId="183" fontId="6" fillId="0" borderId="64" xfId="2" applyNumberFormat="1" applyFont="1" applyFill="1" applyBorder="1" applyAlignment="1"/>
    <xf numFmtId="183" fontId="6" fillId="0" borderId="65" xfId="2" applyNumberFormat="1" applyFont="1" applyFill="1" applyBorder="1" applyAlignment="1"/>
    <xf numFmtId="183" fontId="6" fillId="0" borderId="68" xfId="2" applyNumberFormat="1" applyFont="1" applyFill="1" applyBorder="1" applyAlignment="1"/>
    <xf numFmtId="183" fontId="6" fillId="0" borderId="66" xfId="2" applyNumberFormat="1" applyFont="1" applyFill="1" applyBorder="1" applyAlignment="1"/>
    <xf numFmtId="183" fontId="6" fillId="0" borderId="67" xfId="2" applyNumberFormat="1" applyFont="1" applyBorder="1" applyAlignment="1"/>
    <xf numFmtId="183" fontId="6" fillId="0" borderId="64" xfId="2" applyNumberFormat="1" applyFont="1" applyBorder="1" applyAlignment="1"/>
    <xf numFmtId="183" fontId="6" fillId="0" borderId="65" xfId="2" applyNumberFormat="1" applyFont="1" applyBorder="1" applyAlignment="1"/>
    <xf numFmtId="184" fontId="6" fillId="0" borderId="69" xfId="2" applyNumberFormat="1" applyFont="1" applyBorder="1" applyAlignment="1"/>
    <xf numFmtId="184" fontId="6" fillId="0" borderId="59" xfId="2" applyNumberFormat="1" applyFont="1" applyBorder="1" applyAlignment="1"/>
    <xf numFmtId="184" fontId="7" fillId="0" borderId="69" xfId="2" applyNumberFormat="1" applyFont="1" applyBorder="1" applyAlignment="1">
      <alignment horizontal="right"/>
    </xf>
    <xf numFmtId="184" fontId="7" fillId="0" borderId="59" xfId="2" applyNumberFormat="1" applyFont="1" applyBorder="1" applyAlignment="1">
      <alignment horizontal="right"/>
    </xf>
    <xf numFmtId="184" fontId="7" fillId="0" borderId="62" xfId="2" applyNumberFormat="1" applyFont="1" applyBorder="1" applyAlignment="1">
      <alignment horizontal="right"/>
    </xf>
    <xf numFmtId="0" fontId="7" fillId="0" borderId="54" xfId="3" applyFont="1" applyBorder="1" applyAlignment="1">
      <alignment horizontal="distributed"/>
    </xf>
    <xf numFmtId="0" fontId="6" fillId="0" borderId="31" xfId="2" applyNumberFormat="1" applyFont="1" applyFill="1" applyBorder="1" applyAlignment="1"/>
    <xf numFmtId="0" fontId="6" fillId="0" borderId="32" xfId="2" applyNumberFormat="1" applyFont="1" applyFill="1" applyBorder="1" applyAlignment="1"/>
    <xf numFmtId="0" fontId="6" fillId="0" borderId="55" xfId="2" applyNumberFormat="1" applyFont="1" applyFill="1" applyBorder="1" applyAlignment="1"/>
    <xf numFmtId="0" fontId="6" fillId="0" borderId="30" xfId="2" applyNumberFormat="1" applyFont="1" applyFill="1" applyBorder="1" applyAlignment="1"/>
    <xf numFmtId="0" fontId="6" fillId="0" borderId="35" xfId="2" applyNumberFormat="1" applyFont="1" applyFill="1" applyBorder="1" applyAlignment="1"/>
    <xf numFmtId="0" fontId="6" fillId="0" borderId="70" xfId="2" applyNumberFormat="1" applyFont="1" applyFill="1" applyBorder="1" applyAlignment="1"/>
    <xf numFmtId="183" fontId="6" fillId="0" borderId="7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2" xfId="2" applyNumberFormat="1" applyFont="1" applyFill="1" applyBorder="1" applyAlignment="1"/>
    <xf numFmtId="0" fontId="6" fillId="0" borderId="61" xfId="2" applyNumberFormat="1" applyFont="1" applyFill="1" applyBorder="1" applyAlignment="1"/>
    <xf numFmtId="0" fontId="6" fillId="0" borderId="23" xfId="2" applyNumberFormat="1" applyFont="1" applyFill="1" applyBorder="1" applyAlignment="1"/>
    <xf numFmtId="0" fontId="6" fillId="0" borderId="24" xfId="2" applyNumberFormat="1" applyFont="1" applyFill="1" applyBorder="1" applyAlignment="1"/>
    <xf numFmtId="183" fontId="6" fillId="0" borderId="23" xfId="2" applyNumberFormat="1" applyFont="1" applyFill="1" applyBorder="1" applyAlignment="1"/>
    <xf numFmtId="0" fontId="6" fillId="0" borderId="71" xfId="2" applyNumberFormat="1" applyFont="1" applyFill="1" applyBorder="1" applyAlignment="1"/>
    <xf numFmtId="0" fontId="6" fillId="0" borderId="63" xfId="2" applyNumberFormat="1" applyFont="1" applyFill="1" applyBorder="1" applyAlignment="1"/>
    <xf numFmtId="0" fontId="6" fillId="0" borderId="72" xfId="2" applyNumberFormat="1" applyFont="1" applyFill="1" applyBorder="1" applyAlignment="1"/>
    <xf numFmtId="183" fontId="6" fillId="0" borderId="63" xfId="2" applyNumberFormat="1" applyFont="1" applyFill="1" applyBorder="1" applyAlignment="1"/>
    <xf numFmtId="183" fontId="6" fillId="0" borderId="72" xfId="2" applyNumberFormat="1" applyFont="1" applyFill="1" applyBorder="1" applyAlignment="1"/>
    <xf numFmtId="0" fontId="6" fillId="0" borderId="69" xfId="2" applyNumberFormat="1" applyFont="1" applyFill="1" applyBorder="1" applyAlignment="1"/>
    <xf numFmtId="0" fontId="6" fillId="0" borderId="59" xfId="2" applyNumberFormat="1" applyFont="1" applyFill="1" applyBorder="1" applyAlignment="1"/>
    <xf numFmtId="0" fontId="6" fillId="0" borderId="53" xfId="2" applyNumberFormat="1" applyFont="1" applyFill="1" applyBorder="1" applyAlignment="1"/>
    <xf numFmtId="183" fontId="6" fillId="0" borderId="69" xfId="2" applyNumberFormat="1" applyFont="1" applyFill="1" applyBorder="1" applyAlignment="1"/>
    <xf numFmtId="183" fontId="6" fillId="0" borderId="69" xfId="2" applyNumberFormat="1" applyFont="1" applyBorder="1" applyAlignment="1"/>
    <xf numFmtId="0" fontId="7" fillId="0" borderId="0" xfId="3" applyFont="1" applyAlignment="1">
      <alignment vertical="center"/>
    </xf>
    <xf numFmtId="0" fontId="7" fillId="0" borderId="7" xfId="3" applyFont="1" applyBorder="1" applyAlignment="1">
      <alignment horizontal="center"/>
    </xf>
    <xf numFmtId="0" fontId="7" fillId="0" borderId="73" xfId="3" applyFont="1" applyBorder="1" applyAlignment="1">
      <alignment horizontal="center"/>
    </xf>
    <xf numFmtId="184" fontId="7" fillId="0" borderId="71" xfId="3" applyNumberFormat="1" applyFont="1" applyBorder="1"/>
    <xf numFmtId="184" fontId="6" fillId="0" borderId="58" xfId="2" applyNumberFormat="1" applyFont="1" applyBorder="1" applyAlignment="1"/>
    <xf numFmtId="183" fontId="6" fillId="0" borderId="58" xfId="2" applyNumberFormat="1" applyFont="1" applyBorder="1" applyAlignment="1"/>
    <xf numFmtId="180" fontId="0" fillId="0" borderId="4" xfId="0" applyNumberFormat="1" applyFont="1" applyBorder="1" applyAlignment="1">
      <alignment horizontal="center" vertical="center"/>
    </xf>
    <xf numFmtId="180" fontId="0" fillId="0" borderId="4" xfId="2" applyNumberFormat="1" applyFont="1" applyFill="1" applyBorder="1" applyAlignment="1">
      <alignment horizontal="right" shrinkToFit="1"/>
    </xf>
    <xf numFmtId="180" fontId="0" fillId="0" borderId="4" xfId="2" applyNumberFormat="1" applyFont="1" applyFill="1" applyBorder="1"/>
    <xf numFmtId="180" fontId="0" fillId="0" borderId="75" xfId="2" applyNumberFormat="1" applyFont="1" applyFill="1" applyBorder="1" applyAlignment="1">
      <alignment shrinkToFit="1"/>
    </xf>
    <xf numFmtId="184" fontId="7" fillId="0" borderId="61" xfId="3" applyNumberFormat="1" applyFont="1" applyBorder="1"/>
    <xf numFmtId="0" fontId="0" fillId="0" borderId="31" xfId="0" applyBorder="1"/>
    <xf numFmtId="0" fontId="0" fillId="0" borderId="55" xfId="0" applyBorder="1"/>
    <xf numFmtId="0" fontId="0" fillId="0" borderId="0" xfId="0" applyBorder="1"/>
    <xf numFmtId="0" fontId="0" fillId="0" borderId="61" xfId="0" applyBorder="1"/>
    <xf numFmtId="181" fontId="0" fillId="0" borderId="36" xfId="0" applyNumberFormat="1" applyBorder="1"/>
    <xf numFmtId="181" fontId="0" fillId="0" borderId="0" xfId="0" applyNumberFormat="1" applyBorder="1"/>
    <xf numFmtId="181" fontId="0" fillId="0" borderId="61" xfId="0" applyNumberFormat="1" applyBorder="1"/>
    <xf numFmtId="0" fontId="0" fillId="0" borderId="60" xfId="0" applyBorder="1"/>
    <xf numFmtId="0" fontId="0" fillId="0" borderId="58" xfId="0" applyBorder="1"/>
    <xf numFmtId="0" fontId="0" fillId="0" borderId="62" xfId="0" applyBorder="1"/>
    <xf numFmtId="180" fontId="0" fillId="0" borderId="19" xfId="0" applyNumberFormat="1" applyFont="1" applyBorder="1" applyAlignment="1">
      <alignment horizontal="center" vertical="center"/>
    </xf>
    <xf numFmtId="180" fontId="0" fillId="0" borderId="21" xfId="2" applyNumberFormat="1" applyFont="1" applyFill="1" applyBorder="1"/>
    <xf numFmtId="180" fontId="0" fillId="0" borderId="22" xfId="0" applyNumberFormat="1" applyFont="1" applyBorder="1"/>
    <xf numFmtId="180" fontId="0" fillId="0" borderId="23" xfId="2" applyNumberFormat="1" applyFont="1" applyFill="1" applyBorder="1"/>
    <xf numFmtId="180" fontId="0" fillId="0" borderId="24" xfId="0" applyNumberFormat="1" applyFont="1" applyBorder="1"/>
    <xf numFmtId="180" fontId="0" fillId="0" borderId="25" xfId="2" applyNumberFormat="1" applyFont="1" applyFill="1" applyBorder="1"/>
    <xf numFmtId="180" fontId="0" fillId="0" borderId="26" xfId="0" applyNumberFormat="1" applyFont="1" applyBorder="1"/>
    <xf numFmtId="180" fontId="0" fillId="0" borderId="19" xfId="2" applyNumberFormat="1" applyFont="1" applyFill="1" applyBorder="1" applyAlignment="1">
      <alignment horizontal="right" shrinkToFit="1"/>
    </xf>
    <xf numFmtId="180" fontId="0" fillId="0" borderId="19" xfId="2" applyNumberFormat="1" applyFont="1" applyFill="1" applyBorder="1"/>
    <xf numFmtId="180" fontId="0" fillId="0" borderId="27" xfId="2" applyNumberFormat="1" applyFont="1" applyFill="1" applyBorder="1" applyAlignment="1">
      <alignment shrinkToFit="1"/>
    </xf>
    <xf numFmtId="180" fontId="0" fillId="0" borderId="36" xfId="2" applyNumberFormat="1" applyFont="1" applyFill="1" applyBorder="1"/>
    <xf numFmtId="180" fontId="0" fillId="0" borderId="61" xfId="2" applyNumberFormat="1" applyFont="1" applyFill="1" applyBorder="1"/>
    <xf numFmtId="180" fontId="0" fillId="0" borderId="36" xfId="0" applyNumberFormat="1" applyFont="1" applyBorder="1"/>
    <xf numFmtId="180" fontId="0" fillId="0" borderId="0" xfId="0" applyNumberFormat="1" applyFont="1" applyBorder="1"/>
    <xf numFmtId="180" fontId="0" fillId="0" borderId="61" xfId="0" applyNumberFormat="1" applyFont="1" applyBorder="1"/>
    <xf numFmtId="180" fontId="0" fillId="0" borderId="60" xfId="0" applyNumberFormat="1" applyFont="1" applyBorder="1"/>
    <xf numFmtId="180" fontId="0" fillId="0" borderId="58" xfId="0" applyNumberFormat="1" applyFont="1" applyBorder="1"/>
    <xf numFmtId="180" fontId="0" fillId="0" borderId="62" xfId="0" applyNumberFormat="1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55" xfId="0" applyFont="1" applyBorder="1"/>
    <xf numFmtId="0" fontId="0" fillId="0" borderId="36" xfId="0" applyFont="1" applyBorder="1"/>
    <xf numFmtId="0" fontId="0" fillId="0" borderId="61" xfId="0" applyFont="1" applyBorder="1"/>
    <xf numFmtId="0" fontId="0" fillId="0" borderId="60" xfId="0" applyFont="1" applyBorder="1"/>
    <xf numFmtId="0" fontId="0" fillId="0" borderId="58" xfId="0" applyFont="1" applyBorder="1"/>
    <xf numFmtId="0" fontId="0" fillId="0" borderId="62" xfId="0" applyFont="1" applyBorder="1"/>
    <xf numFmtId="180" fontId="0" fillId="0" borderId="0" xfId="0" applyNumberFormat="1" applyFont="1" applyAlignment="1">
      <alignment horizontal="right" vertical="center"/>
    </xf>
    <xf numFmtId="180" fontId="0" fillId="0" borderId="17" xfId="0" applyNumberFormat="1" applyFont="1" applyBorder="1" applyAlignment="1">
      <alignment horizontal="center" vertical="center"/>
    </xf>
    <xf numFmtId="180" fontId="0" fillId="0" borderId="18" xfId="0" applyNumberFormat="1" applyFont="1" applyBorder="1" applyAlignment="1">
      <alignment horizontal="center" vertical="center"/>
    </xf>
    <xf numFmtId="180" fontId="0" fillId="0" borderId="74" xfId="0" applyNumberFormat="1" applyFont="1" applyBorder="1" applyAlignment="1">
      <alignment horizontal="center" vertical="center"/>
    </xf>
    <xf numFmtId="180" fontId="0" fillId="0" borderId="16" xfId="0" applyNumberFormat="1" applyFont="1" applyBorder="1" applyAlignment="1">
      <alignment horizontal="center" vertical="center"/>
    </xf>
    <xf numFmtId="181" fontId="0" fillId="0" borderId="33" xfId="0" applyNumberFormat="1" applyBorder="1" applyAlignment="1">
      <alignment horizontal="center" vertical="center"/>
    </xf>
    <xf numFmtId="181" fontId="0" fillId="0" borderId="34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13" xfId="3" applyFont="1" applyBorder="1"/>
    <xf numFmtId="0" fontId="7" fillId="0" borderId="14" xfId="3" applyFont="1" applyBorder="1"/>
    <xf numFmtId="0" fontId="7" fillId="0" borderId="15" xfId="3" applyFont="1" applyBorder="1"/>
    <xf numFmtId="0" fontId="0" fillId="0" borderId="13" xfId="0" applyBorder="1"/>
    <xf numFmtId="0" fontId="0" fillId="0" borderId="14" xfId="0" applyBorder="1"/>
    <xf numFmtId="181" fontId="0" fillId="0" borderId="14" xfId="0" applyNumberFormat="1" applyBorder="1"/>
    <xf numFmtId="182" fontId="0" fillId="0" borderId="14" xfId="0" applyNumberFormat="1" applyBorder="1"/>
    <xf numFmtId="0" fontId="0" fillId="0" borderId="15" xfId="0" applyBorder="1"/>
    <xf numFmtId="180" fontId="0" fillId="0" borderId="14" xfId="0" applyNumberFormat="1" applyFont="1" applyBorder="1"/>
    <xf numFmtId="0" fontId="7" fillId="0" borderId="0" xfId="3" applyFont="1" applyBorder="1"/>
    <xf numFmtId="182" fontId="0" fillId="0" borderId="0" xfId="0" applyNumberFormat="1" applyBorder="1"/>
    <xf numFmtId="178" fontId="0" fillId="0" borderId="0" xfId="0" applyNumberFormat="1" applyFont="1" applyBorder="1"/>
    <xf numFmtId="0" fontId="0" fillId="0" borderId="0" xfId="0" applyFont="1" applyFill="1" applyBorder="1"/>
  </cellXfs>
  <cellStyles count="4">
    <cellStyle name="桁区切り" xfId="1" builtinId="6"/>
    <cellStyle name="桁区切り 2" xfId="2" xr:uid="{AC687B8C-E918-46ED-BF3D-8081781262B5}"/>
    <cellStyle name="標準" xfId="0" builtinId="0"/>
    <cellStyle name="標準 2" xfId="3" xr:uid="{052B3DF7-C431-45C7-829B-7627D64EB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&#25391;&#33288;G/54_03_&#12487;&#12540;&#12479;&#38598;/R5/02_&#21508;&#12464;&#12523;&#12540;&#12503;&#22238;&#31572;/&#34892;&#25919;G/09_R5&#24066;&#30010;&#26449;&#21029;&#37096;&#38272;&#21029;&#32887;&#217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別部門別職員数 (R5) "/>
      <sheetName val="貼付"/>
      <sheetName val="不要かも"/>
      <sheetName val="市町村別部門別職員数 (R4) "/>
    </sheetNames>
    <sheetDataSet>
      <sheetData sheetId="0"/>
      <sheetData sheetId="1" refreshError="1"/>
      <sheetData sheetId="2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</row>
        <row r="2">
          <cell r="A2" t="str">
            <v>団体名</v>
          </cell>
          <cell r="B2" t="str">
            <v>議会＿A（１）</v>
          </cell>
          <cell r="C2" t="str">
            <v>総務＿総務一般＿総務一般B（２）</v>
          </cell>
          <cell r="D2" t="str">
            <v>総務＿総務一般＿会計出納C（３）</v>
          </cell>
          <cell r="E2" t="str">
            <v>総務＿総務一般＿管財D（４）</v>
          </cell>
          <cell r="F2" t="str">
            <v>総務＿総務一般＿職員研修所E（５）</v>
          </cell>
          <cell r="G2" t="str">
            <v>総務＿総務一般＿行政委員会F（６）</v>
          </cell>
          <cell r="H2" t="str">
            <v>総務＿総務一般＿小計G（７）</v>
          </cell>
          <cell r="I2" t="str">
            <v>総務＿企画開発＿H（８）</v>
          </cell>
          <cell r="J2" t="str">
            <v>総務＿住民関連＿I（９）</v>
          </cell>
          <cell r="K2" t="str">
            <v>総務＿住民関連＿防災J（１０）</v>
          </cell>
          <cell r="L2" t="str">
            <v>総務＿住民関連＿広報広聴Ｋ（１１）</v>
          </cell>
          <cell r="M2" t="str">
            <v>総務＿住民関連＿戸籍等窓口Ｌ（１２）</v>
          </cell>
          <cell r="N2" t="str">
            <v>総務＿住民関連＿県（市）民センター等施設Ｍ（１３）</v>
          </cell>
          <cell r="O2" t="str">
            <v>総務＿住民関連＿小計Ｎ（１４）</v>
          </cell>
          <cell r="P2" t="str">
            <v>総務＿その他Ｏ（１５）</v>
          </cell>
          <cell r="Q2" t="str">
            <v>総務＿総務部門計Ｐ（１６）</v>
          </cell>
          <cell r="R2" t="str">
            <v>税務＿Ｑ（１７）</v>
          </cell>
          <cell r="S2" t="str">
            <v>民生＿民生一般Ｒ（１８）</v>
          </cell>
          <cell r="T2" t="str">
            <v>民生＿福祉事務所Ｓ（１９）</v>
          </cell>
          <cell r="U2" t="str">
            <v>民生＿児童相談所等Ｔ（２０）</v>
          </cell>
          <cell r="V2" t="str">
            <v>民生＿保育所U（２１）</v>
          </cell>
          <cell r="W2" t="str">
            <v>民生＿老人福祉施設V（２２）</v>
          </cell>
          <cell r="X2" t="str">
            <v>民生＿その他の社会福祉W（２３）</v>
          </cell>
          <cell r="Y2" t="str">
            <v>民生＿各種年金保険関係X（２４）</v>
          </cell>
          <cell r="Z2" t="str">
            <v>民生＿旧地域改善対策Y（２５）</v>
          </cell>
          <cell r="AA2" t="str">
            <v>民生＿民生部門計＿Z（２６）</v>
          </cell>
          <cell r="AB2" t="str">
            <v>衛生＿衛生一般（a）（２７）</v>
          </cell>
          <cell r="AC2" t="str">
            <v>衛生＿市町村保健センター等施設（b）（２８）</v>
          </cell>
          <cell r="AD2" t="str">
            <v>衛生＿保健所（c）（２９）</v>
          </cell>
          <cell r="AE2" t="str">
            <v>衛生＿と畜検査（d）（３０）</v>
          </cell>
          <cell r="AF2" t="str">
            <v>衛生＿試験研究養成機関（e）（３１）</v>
          </cell>
          <cell r="AG2" t="str">
            <v>衛生＿医療施設（f）（３２）</v>
          </cell>
          <cell r="AH2" t="str">
            <v>衛生＿火葬場墓地（g）（３３）</v>
          </cell>
          <cell r="AI2" t="str">
            <v>衛生＿小計（h）（３４）</v>
          </cell>
          <cell r="AJ2" t="str">
            <v>衛生＿公害＿（i）（３５）</v>
          </cell>
          <cell r="AK2" t="str">
            <v>衛生＿清掃＿清掃一般A（１）</v>
          </cell>
          <cell r="AL2" t="str">
            <v>衛生＿清掃＿ごみ収集B（２）</v>
          </cell>
          <cell r="AM2" t="str">
            <v>衛生＿清掃＿ごみ処理C（３）</v>
          </cell>
          <cell r="AN2" t="str">
            <v>衛生＿清掃＿し尿収集D（４）</v>
          </cell>
          <cell r="AO2" t="str">
            <v>衛生＿清掃＿し尿処理E（５）</v>
          </cell>
          <cell r="AP2" t="str">
            <v>衛生＿清掃＿小計F（６）</v>
          </cell>
          <cell r="AQ2" t="str">
            <v>衛生＿環境保全＿G（７）</v>
          </cell>
          <cell r="AR2" t="str">
            <v>衛生＿衛生部門計＿H（８）</v>
          </cell>
          <cell r="AS2" t="str">
            <v>労働＿労働一般I（９）</v>
          </cell>
          <cell r="AT2" t="str">
            <v>労働＿職業能力開発校J（１０）</v>
          </cell>
          <cell r="AU2" t="str">
            <v>労働＿勤労センター等施設K（１１）</v>
          </cell>
          <cell r="AV2" t="str">
            <v>労働＿労働部門計＿L（１２）</v>
          </cell>
          <cell r="AW2" t="str">
            <v>農林水産＿農業＿農業一般M（１３）</v>
          </cell>
          <cell r="AX2" t="str">
            <v>農林水産＿農業＿試験研究養成機関N（１４）</v>
          </cell>
          <cell r="AY2" t="str">
            <v>農林水産＿農業＿小計O（１５）</v>
          </cell>
          <cell r="AZ2" t="str">
            <v>農林水産＿林業＿林業一般P（１６）</v>
          </cell>
          <cell r="BA2" t="str">
            <v>農林水産＿林業＿試験研究養成機関Q（１７）</v>
          </cell>
          <cell r="BB2" t="str">
            <v>農林水産＿林業＿小計R（１８）</v>
          </cell>
          <cell r="BC2" t="str">
            <v>農林水産＿水産業＿水産業一般S（１９）</v>
          </cell>
          <cell r="BD2" t="str">
            <v>農林水産＿水産業漁港T（２０）</v>
          </cell>
          <cell r="BE2" t="str">
            <v>農林水産＿水産業＿試験研究養成機関U（２１）</v>
          </cell>
          <cell r="BF2" t="str">
            <v>農林水産＿水産業＿小計V（２２）</v>
          </cell>
          <cell r="BG2" t="str">
            <v>農林水産＿農林水産部門計W（２３）</v>
          </cell>
          <cell r="BH2" t="str">
            <v>商工＿商工一般X（２４）</v>
          </cell>
          <cell r="BI2" t="str">
            <v>商工＿中小企業指導Y（２５）</v>
          </cell>
          <cell r="BJ2" t="str">
            <v>商工＿試験研究養成機関Z（２６）</v>
          </cell>
          <cell r="BK2" t="str">
            <v>商工＿小計（a）（２７）</v>
          </cell>
          <cell r="BL2" t="str">
            <v>商工＿観光＿（b）（２８）</v>
          </cell>
          <cell r="BM2" t="str">
            <v>商工＿商工部門計＿（c）（２９）</v>
          </cell>
          <cell r="BN2" t="str">
            <v>土木＿土木＿土木（d）（３０）</v>
          </cell>
          <cell r="BO2" t="str">
            <v>土木＿土木＿用地買収（e）（３１）</v>
          </cell>
          <cell r="BP2" t="str">
            <v>土木＿土木＿港湾・空港・海岸（f）（３２）</v>
          </cell>
          <cell r="BQ2" t="str">
            <v>土木＿土木＿小計（g）（３３）</v>
          </cell>
          <cell r="BR2" t="str">
            <v>土木＿建築＿（h）（３４）</v>
          </cell>
          <cell r="BS2" t="str">
            <v>土木＿都市計画＿都市計画一般（i）（３５）</v>
          </cell>
          <cell r="BT2" t="str">
            <v>土木＿都市計画＿都市公園（j）（３６）</v>
          </cell>
          <cell r="BU2" t="str">
            <v>土木＿都市計画＿小計（k）（３７）</v>
          </cell>
          <cell r="BV2" t="str">
            <v>土木＿ダム＿ダム（l）（３８）</v>
          </cell>
          <cell r="BW2" t="str">
            <v>土木＿下水＿下水（m）（３９）</v>
          </cell>
          <cell r="BX2" t="str">
            <v>土木＿土木部門計＿（n）（４０）</v>
          </cell>
          <cell r="BY2" t="str">
            <v>一般行政計＿A（１）</v>
          </cell>
          <cell r="BZ2" t="str">
            <v>教育＿教育一般＿教育一般B（２）</v>
          </cell>
          <cell r="CA2" t="str">
            <v>教育＿教育一般＿教育研究所等C（３）</v>
          </cell>
          <cell r="CB2" t="str">
            <v>教育＿教育一般＿小計D（４）</v>
          </cell>
          <cell r="CC2" t="str">
            <v>教育＿社会教育＿社会教育一般E（５）</v>
          </cell>
          <cell r="CD2" t="str">
            <v>教育＿社会教育＿文化財保護F（６）</v>
          </cell>
          <cell r="CE2" t="str">
            <v>教育＿社会教育＿公民館G（７）</v>
          </cell>
          <cell r="CF2" t="str">
            <v>教育＿社会教育＿その他の社会教育施設H（８）</v>
          </cell>
          <cell r="CG2" t="str">
            <v>教育＿社会教育＿小計I（９）</v>
          </cell>
          <cell r="CH2" t="str">
            <v>教育＿保健体育＿保健体育一般J（１０）</v>
          </cell>
          <cell r="CI2" t="str">
            <v>教育＿保健体育＿給食センターK（１１）</v>
          </cell>
          <cell r="CJ2" t="str">
            <v>教育＿保健体育＿保健体育施設L（１２）</v>
          </cell>
          <cell r="CK2" t="str">
            <v>教育＿保健体育＿小計M（１３）</v>
          </cell>
          <cell r="CL2" t="str">
            <v>教育＿学校以外の教育計N（１４）</v>
          </cell>
          <cell r="CM2" t="str">
            <v>教育＿義務教育＿小学校O（１５）</v>
          </cell>
          <cell r="CN2" t="str">
            <v>教育＿義務教育＿中学校P（１６）</v>
          </cell>
          <cell r="CO2" t="str">
            <v>教育＿義務教育＿特別支援学校（小・中学部）Q（１７）</v>
          </cell>
          <cell r="CP2" t="str">
            <v>教育＿義務教育＿小計R（１８）</v>
          </cell>
          <cell r="CQ2" t="str">
            <v>教育＿その他の学校教育＿高等学校S（１９）</v>
          </cell>
          <cell r="CR2" t="str">
            <v>教育＿その他の学校教育＿大学・短期大学T（２０）</v>
          </cell>
          <cell r="CS2" t="str">
            <v>教育＿その他の学校教育＿特別支援学校（高等部）U（２１）</v>
          </cell>
          <cell r="CT2" t="str">
            <v>教育＿その他の学校教育＿幼稚園V（２２）</v>
          </cell>
          <cell r="CU2" t="str">
            <v>教育＿その他の学校教育＿その他W（２３）</v>
          </cell>
          <cell r="CV2" t="str">
            <v>教育＿その他の学校教育＿小計X（２４）</v>
          </cell>
          <cell r="CW2" t="str">
            <v>教育＿学校教育計＿Y（２５）</v>
          </cell>
          <cell r="CX2" t="str">
            <v>教育＿教育部門計＿Z（２６）</v>
          </cell>
          <cell r="CY2" t="str">
            <v>警察＿（a）（２７）</v>
          </cell>
          <cell r="CZ2" t="str">
            <v>消防＿（b）（２８）</v>
          </cell>
          <cell r="DA2" t="str">
            <v>教育、警察、消防計＿（c）（２９）</v>
          </cell>
          <cell r="DB2" t="str">
            <v>普通会計計＿（d）（３０）</v>
          </cell>
          <cell r="DC2" t="str">
            <v>病院＿（e）（３１）</v>
          </cell>
          <cell r="DD2" t="str">
            <v>水道＿（f）（３２）</v>
          </cell>
          <cell r="DE2" t="str">
            <v>下水道＿下水道事業（g）（３３）</v>
          </cell>
          <cell r="DF2" t="str">
            <v>交通＿（h）（３４）</v>
          </cell>
          <cell r="DG2" t="str">
            <v>その他＿国保事業（i）（３５）</v>
          </cell>
          <cell r="DH2" t="str">
            <v>その他＿収益事業（j）（３６）</v>
          </cell>
          <cell r="DI2" t="str">
            <v>その他＿介護保険事業（k）（３７）</v>
          </cell>
          <cell r="DJ2" t="str">
            <v>その他＿その他（l）（３８）</v>
          </cell>
          <cell r="DK2" t="str">
            <v>その他＿小計（m）（３９）</v>
          </cell>
          <cell r="DL2" t="str">
            <v>公営企業等会計計＿（n）（４０）</v>
          </cell>
          <cell r="DM2" t="str">
            <v>合計＿（o）（４１）</v>
          </cell>
        </row>
        <row r="3">
          <cell r="A3" t="str">
            <v>岸和田市</v>
          </cell>
          <cell r="B3">
            <v>9</v>
          </cell>
          <cell r="C3">
            <v>77</v>
          </cell>
          <cell r="D3">
            <v>6</v>
          </cell>
          <cell r="E3">
            <v>0</v>
          </cell>
          <cell r="F3">
            <v>0</v>
          </cell>
          <cell r="G3">
            <v>8</v>
          </cell>
          <cell r="H3">
            <v>91</v>
          </cell>
          <cell r="I3">
            <v>37</v>
          </cell>
          <cell r="J3">
            <v>11</v>
          </cell>
          <cell r="K3">
            <v>8</v>
          </cell>
          <cell r="L3">
            <v>12</v>
          </cell>
          <cell r="M3">
            <v>20</v>
          </cell>
          <cell r="N3">
            <v>20</v>
          </cell>
          <cell r="O3">
            <v>71</v>
          </cell>
          <cell r="P3">
            <v>0</v>
          </cell>
          <cell r="Q3">
            <v>199</v>
          </cell>
          <cell r="R3">
            <v>65</v>
          </cell>
          <cell r="S3">
            <v>102</v>
          </cell>
          <cell r="T3">
            <v>58</v>
          </cell>
          <cell r="U3">
            <v>0</v>
          </cell>
          <cell r="V3">
            <v>178</v>
          </cell>
          <cell r="W3">
            <v>0</v>
          </cell>
          <cell r="X3">
            <v>33</v>
          </cell>
          <cell r="Y3">
            <v>4</v>
          </cell>
          <cell r="Z3">
            <v>3</v>
          </cell>
          <cell r="AA3">
            <v>378</v>
          </cell>
          <cell r="AB3">
            <v>0</v>
          </cell>
          <cell r="AC3">
            <v>41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2</v>
          </cell>
          <cell r="AI3">
            <v>43</v>
          </cell>
          <cell r="AJ3">
            <v>5</v>
          </cell>
          <cell r="AK3">
            <v>9</v>
          </cell>
          <cell r="AL3">
            <v>22</v>
          </cell>
          <cell r="AM3">
            <v>0</v>
          </cell>
          <cell r="AN3">
            <v>0</v>
          </cell>
          <cell r="AO3">
            <v>0</v>
          </cell>
          <cell r="AP3">
            <v>31</v>
          </cell>
          <cell r="AQ3">
            <v>6</v>
          </cell>
          <cell r="AR3">
            <v>85</v>
          </cell>
          <cell r="AS3">
            <v>2</v>
          </cell>
          <cell r="AT3">
            <v>0</v>
          </cell>
          <cell r="AU3">
            <v>0</v>
          </cell>
          <cell r="AV3">
            <v>2</v>
          </cell>
          <cell r="AW3">
            <v>16</v>
          </cell>
          <cell r="AX3">
            <v>0</v>
          </cell>
          <cell r="AY3">
            <v>16</v>
          </cell>
          <cell r="AZ3">
            <v>2</v>
          </cell>
          <cell r="BA3">
            <v>0</v>
          </cell>
          <cell r="BB3">
            <v>2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18</v>
          </cell>
          <cell r="BH3">
            <v>4</v>
          </cell>
          <cell r="BI3">
            <v>2</v>
          </cell>
          <cell r="BJ3">
            <v>0</v>
          </cell>
          <cell r="BK3">
            <v>6</v>
          </cell>
          <cell r="BL3">
            <v>6</v>
          </cell>
          <cell r="BM3">
            <v>12</v>
          </cell>
          <cell r="BN3">
            <v>26</v>
          </cell>
          <cell r="BO3">
            <v>0</v>
          </cell>
          <cell r="BP3">
            <v>3</v>
          </cell>
          <cell r="BQ3">
            <v>29</v>
          </cell>
          <cell r="BR3">
            <v>30</v>
          </cell>
          <cell r="BS3">
            <v>33</v>
          </cell>
          <cell r="BT3">
            <v>10</v>
          </cell>
          <cell r="BU3">
            <v>43</v>
          </cell>
          <cell r="BV3">
            <v>0</v>
          </cell>
          <cell r="BW3">
            <v>5</v>
          </cell>
          <cell r="BX3">
            <v>107</v>
          </cell>
          <cell r="BY3">
            <v>875</v>
          </cell>
          <cell r="BZ3">
            <v>35</v>
          </cell>
          <cell r="CA3">
            <v>0</v>
          </cell>
          <cell r="CB3">
            <v>35</v>
          </cell>
          <cell r="CC3">
            <v>15</v>
          </cell>
          <cell r="CD3">
            <v>3</v>
          </cell>
          <cell r="CE3">
            <v>5</v>
          </cell>
          <cell r="CF3">
            <v>10</v>
          </cell>
          <cell r="CG3">
            <v>33</v>
          </cell>
          <cell r="CH3">
            <v>6</v>
          </cell>
          <cell r="CI3">
            <v>6</v>
          </cell>
          <cell r="CJ3">
            <v>0</v>
          </cell>
          <cell r="CK3">
            <v>12</v>
          </cell>
          <cell r="CL3">
            <v>80</v>
          </cell>
          <cell r="CM3">
            <v>54</v>
          </cell>
          <cell r="CN3">
            <v>11</v>
          </cell>
          <cell r="CO3">
            <v>0</v>
          </cell>
          <cell r="CP3">
            <v>65</v>
          </cell>
          <cell r="CQ3">
            <v>65</v>
          </cell>
          <cell r="CR3">
            <v>0</v>
          </cell>
          <cell r="CS3">
            <v>0</v>
          </cell>
          <cell r="CT3">
            <v>61</v>
          </cell>
          <cell r="CU3">
            <v>0</v>
          </cell>
          <cell r="CV3">
            <v>126</v>
          </cell>
          <cell r="CW3">
            <v>191</v>
          </cell>
          <cell r="CX3">
            <v>271</v>
          </cell>
          <cell r="CY3">
            <v>0</v>
          </cell>
          <cell r="CZ3">
            <v>189</v>
          </cell>
          <cell r="DA3">
            <v>460</v>
          </cell>
          <cell r="DB3">
            <v>1335</v>
          </cell>
          <cell r="DC3">
            <v>568</v>
          </cell>
          <cell r="DD3">
            <v>51</v>
          </cell>
          <cell r="DE3">
            <v>31</v>
          </cell>
          <cell r="DF3">
            <v>0</v>
          </cell>
          <cell r="DG3">
            <v>25</v>
          </cell>
          <cell r="DH3">
            <v>8</v>
          </cell>
          <cell r="DI3">
            <v>22</v>
          </cell>
          <cell r="DJ3">
            <v>8</v>
          </cell>
          <cell r="DK3">
            <v>63</v>
          </cell>
          <cell r="DL3">
            <v>713</v>
          </cell>
          <cell r="DM3">
            <v>2048</v>
          </cell>
        </row>
        <row r="4">
          <cell r="A4" t="str">
            <v>豊中市</v>
          </cell>
          <cell r="B4">
            <v>13</v>
          </cell>
          <cell r="C4">
            <v>113</v>
          </cell>
          <cell r="D4">
            <v>11</v>
          </cell>
          <cell r="E4">
            <v>31</v>
          </cell>
          <cell r="F4">
            <v>4</v>
          </cell>
          <cell r="G4">
            <v>13</v>
          </cell>
          <cell r="H4">
            <v>172</v>
          </cell>
          <cell r="I4">
            <v>67</v>
          </cell>
          <cell r="J4">
            <v>20</v>
          </cell>
          <cell r="K4">
            <v>8</v>
          </cell>
          <cell r="L4">
            <v>17</v>
          </cell>
          <cell r="M4">
            <v>40</v>
          </cell>
          <cell r="N4">
            <v>22</v>
          </cell>
          <cell r="O4">
            <v>107</v>
          </cell>
          <cell r="P4">
            <v>0</v>
          </cell>
          <cell r="Q4">
            <v>346</v>
          </cell>
          <cell r="R4">
            <v>105</v>
          </cell>
          <cell r="S4">
            <v>176</v>
          </cell>
          <cell r="T4">
            <v>98</v>
          </cell>
          <cell r="U4">
            <v>0</v>
          </cell>
          <cell r="V4">
            <v>383</v>
          </cell>
          <cell r="W4">
            <v>0</v>
          </cell>
          <cell r="X4">
            <v>61</v>
          </cell>
          <cell r="Y4">
            <v>3</v>
          </cell>
          <cell r="Z4">
            <v>9</v>
          </cell>
          <cell r="AA4">
            <v>730</v>
          </cell>
          <cell r="AB4">
            <v>9</v>
          </cell>
          <cell r="AC4">
            <v>0</v>
          </cell>
          <cell r="AD4">
            <v>111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120</v>
          </cell>
          <cell r="AJ4">
            <v>9</v>
          </cell>
          <cell r="AK4">
            <v>41</v>
          </cell>
          <cell r="AL4">
            <v>119</v>
          </cell>
          <cell r="AM4">
            <v>0</v>
          </cell>
          <cell r="AN4">
            <v>0</v>
          </cell>
          <cell r="AO4">
            <v>0</v>
          </cell>
          <cell r="AP4">
            <v>160</v>
          </cell>
          <cell r="AQ4">
            <v>8</v>
          </cell>
          <cell r="AR4">
            <v>297</v>
          </cell>
          <cell r="AS4">
            <v>9</v>
          </cell>
          <cell r="AT4">
            <v>0</v>
          </cell>
          <cell r="AU4">
            <v>0</v>
          </cell>
          <cell r="AV4">
            <v>9</v>
          </cell>
          <cell r="AW4">
            <v>3</v>
          </cell>
          <cell r="AX4">
            <v>0</v>
          </cell>
          <cell r="AY4">
            <v>3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3</v>
          </cell>
          <cell r="BH4">
            <v>7</v>
          </cell>
          <cell r="BI4">
            <v>4</v>
          </cell>
          <cell r="BJ4">
            <v>0</v>
          </cell>
          <cell r="BK4">
            <v>11</v>
          </cell>
          <cell r="BL4">
            <v>0</v>
          </cell>
          <cell r="BM4">
            <v>11</v>
          </cell>
          <cell r="BN4">
            <v>65</v>
          </cell>
          <cell r="BO4">
            <v>6</v>
          </cell>
          <cell r="BP4">
            <v>0</v>
          </cell>
          <cell r="BQ4">
            <v>71</v>
          </cell>
          <cell r="BR4">
            <v>83</v>
          </cell>
          <cell r="BS4">
            <v>30</v>
          </cell>
          <cell r="BT4">
            <v>28</v>
          </cell>
          <cell r="BU4">
            <v>58</v>
          </cell>
          <cell r="BV4">
            <v>0</v>
          </cell>
          <cell r="BW4">
            <v>37</v>
          </cell>
          <cell r="BX4">
            <v>249</v>
          </cell>
          <cell r="BY4">
            <v>1763</v>
          </cell>
          <cell r="BZ4">
            <v>88</v>
          </cell>
          <cell r="CA4">
            <v>34</v>
          </cell>
          <cell r="CB4">
            <v>122</v>
          </cell>
          <cell r="CC4">
            <v>5</v>
          </cell>
          <cell r="CD4">
            <v>8</v>
          </cell>
          <cell r="CE4">
            <v>1</v>
          </cell>
          <cell r="CF4">
            <v>41</v>
          </cell>
          <cell r="CG4">
            <v>55</v>
          </cell>
          <cell r="CH4">
            <v>11</v>
          </cell>
          <cell r="CI4">
            <v>34</v>
          </cell>
          <cell r="CJ4">
            <v>0</v>
          </cell>
          <cell r="CK4">
            <v>45</v>
          </cell>
          <cell r="CL4">
            <v>222</v>
          </cell>
          <cell r="CM4">
            <v>45</v>
          </cell>
          <cell r="CN4">
            <v>4</v>
          </cell>
          <cell r="CO4">
            <v>0</v>
          </cell>
          <cell r="CP4">
            <v>49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49</v>
          </cell>
          <cell r="CX4">
            <v>271</v>
          </cell>
          <cell r="CY4">
            <v>0</v>
          </cell>
          <cell r="CZ4">
            <v>412</v>
          </cell>
          <cell r="DA4">
            <v>683</v>
          </cell>
          <cell r="DB4">
            <v>2446</v>
          </cell>
          <cell r="DC4">
            <v>822</v>
          </cell>
          <cell r="DD4">
            <v>125</v>
          </cell>
          <cell r="DE4">
            <v>129</v>
          </cell>
          <cell r="DF4">
            <v>0</v>
          </cell>
          <cell r="DG4">
            <v>33</v>
          </cell>
          <cell r="DH4">
            <v>0</v>
          </cell>
          <cell r="DI4">
            <v>39</v>
          </cell>
          <cell r="DJ4">
            <v>7</v>
          </cell>
          <cell r="DK4">
            <v>79</v>
          </cell>
          <cell r="DL4">
            <v>1155</v>
          </cell>
          <cell r="DM4">
            <v>3601</v>
          </cell>
        </row>
        <row r="5">
          <cell r="A5" t="str">
            <v>池田市</v>
          </cell>
          <cell r="B5">
            <v>8</v>
          </cell>
          <cell r="C5">
            <v>40</v>
          </cell>
          <cell r="D5">
            <v>6</v>
          </cell>
          <cell r="E5">
            <v>4</v>
          </cell>
          <cell r="F5">
            <v>0</v>
          </cell>
          <cell r="G5">
            <v>6</v>
          </cell>
          <cell r="H5">
            <v>56</v>
          </cell>
          <cell r="I5">
            <v>16</v>
          </cell>
          <cell r="J5">
            <v>13</v>
          </cell>
          <cell r="K5">
            <v>5</v>
          </cell>
          <cell r="L5">
            <v>6</v>
          </cell>
          <cell r="M5">
            <v>9</v>
          </cell>
          <cell r="N5">
            <v>0</v>
          </cell>
          <cell r="O5">
            <v>33</v>
          </cell>
          <cell r="P5">
            <v>0</v>
          </cell>
          <cell r="Q5">
            <v>105</v>
          </cell>
          <cell r="R5">
            <v>26</v>
          </cell>
          <cell r="S5">
            <v>36</v>
          </cell>
          <cell r="T5">
            <v>25</v>
          </cell>
          <cell r="U5">
            <v>0</v>
          </cell>
          <cell r="V5">
            <v>60</v>
          </cell>
          <cell r="W5">
            <v>0</v>
          </cell>
          <cell r="X5">
            <v>13</v>
          </cell>
          <cell r="Y5">
            <v>2</v>
          </cell>
          <cell r="Z5">
            <v>0</v>
          </cell>
          <cell r="AA5">
            <v>136</v>
          </cell>
          <cell r="AB5">
            <v>2</v>
          </cell>
          <cell r="AC5">
            <v>21</v>
          </cell>
          <cell r="AD5">
            <v>0</v>
          </cell>
          <cell r="AE5">
            <v>0</v>
          </cell>
          <cell r="AF5">
            <v>0</v>
          </cell>
          <cell r="AG5">
            <v>3</v>
          </cell>
          <cell r="AH5">
            <v>0</v>
          </cell>
          <cell r="AI5">
            <v>26</v>
          </cell>
          <cell r="AJ5">
            <v>2</v>
          </cell>
          <cell r="AK5">
            <v>5</v>
          </cell>
          <cell r="AL5">
            <v>20</v>
          </cell>
          <cell r="AM5">
            <v>12</v>
          </cell>
          <cell r="AN5">
            <v>1</v>
          </cell>
          <cell r="AO5">
            <v>0</v>
          </cell>
          <cell r="AP5">
            <v>38</v>
          </cell>
          <cell r="AQ5">
            <v>5</v>
          </cell>
          <cell r="AR5">
            <v>71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4</v>
          </cell>
          <cell r="AX5">
            <v>0</v>
          </cell>
          <cell r="AY5">
            <v>4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4</v>
          </cell>
          <cell r="BH5">
            <v>4</v>
          </cell>
          <cell r="BI5">
            <v>0</v>
          </cell>
          <cell r="BJ5">
            <v>0</v>
          </cell>
          <cell r="BK5">
            <v>4</v>
          </cell>
          <cell r="BL5">
            <v>3</v>
          </cell>
          <cell r="BM5">
            <v>7</v>
          </cell>
          <cell r="BN5">
            <v>21</v>
          </cell>
          <cell r="BO5">
            <v>0</v>
          </cell>
          <cell r="BP5">
            <v>0</v>
          </cell>
          <cell r="BQ5">
            <v>21</v>
          </cell>
          <cell r="BR5">
            <v>21</v>
          </cell>
          <cell r="BS5">
            <v>7</v>
          </cell>
          <cell r="BT5">
            <v>6</v>
          </cell>
          <cell r="BU5">
            <v>13</v>
          </cell>
          <cell r="BV5">
            <v>0</v>
          </cell>
          <cell r="BW5">
            <v>0</v>
          </cell>
          <cell r="BX5">
            <v>55</v>
          </cell>
          <cell r="BY5">
            <v>412</v>
          </cell>
          <cell r="BZ5">
            <v>40</v>
          </cell>
          <cell r="CA5">
            <v>6</v>
          </cell>
          <cell r="CB5">
            <v>46</v>
          </cell>
          <cell r="CC5">
            <v>6</v>
          </cell>
          <cell r="CD5">
            <v>4</v>
          </cell>
          <cell r="CE5">
            <v>3</v>
          </cell>
          <cell r="CF5">
            <v>9</v>
          </cell>
          <cell r="CG5">
            <v>22</v>
          </cell>
          <cell r="CH5">
            <v>2</v>
          </cell>
          <cell r="CI5">
            <v>6</v>
          </cell>
          <cell r="CJ5">
            <v>0</v>
          </cell>
          <cell r="CK5">
            <v>8</v>
          </cell>
          <cell r="CL5">
            <v>76</v>
          </cell>
          <cell r="CM5">
            <v>7</v>
          </cell>
          <cell r="CN5">
            <v>5</v>
          </cell>
          <cell r="CO5">
            <v>0</v>
          </cell>
          <cell r="CP5">
            <v>12</v>
          </cell>
          <cell r="CQ5">
            <v>0</v>
          </cell>
          <cell r="CR5">
            <v>0</v>
          </cell>
          <cell r="CS5">
            <v>0</v>
          </cell>
          <cell r="CT5">
            <v>21</v>
          </cell>
          <cell r="CU5">
            <v>0</v>
          </cell>
          <cell r="CV5">
            <v>21</v>
          </cell>
          <cell r="CW5">
            <v>33</v>
          </cell>
          <cell r="CX5">
            <v>109</v>
          </cell>
          <cell r="CY5">
            <v>0</v>
          </cell>
          <cell r="CZ5">
            <v>112</v>
          </cell>
          <cell r="DA5">
            <v>221</v>
          </cell>
          <cell r="DB5">
            <v>633</v>
          </cell>
          <cell r="DC5">
            <v>547</v>
          </cell>
          <cell r="DD5">
            <v>49</v>
          </cell>
          <cell r="DE5">
            <v>25</v>
          </cell>
          <cell r="DF5">
            <v>0</v>
          </cell>
          <cell r="DG5">
            <v>12</v>
          </cell>
          <cell r="DH5">
            <v>0</v>
          </cell>
          <cell r="DI5">
            <v>15</v>
          </cell>
          <cell r="DJ5">
            <v>6</v>
          </cell>
          <cell r="DK5">
            <v>33</v>
          </cell>
          <cell r="DL5">
            <v>654</v>
          </cell>
          <cell r="DM5">
            <v>1287</v>
          </cell>
        </row>
        <row r="6">
          <cell r="A6" t="str">
            <v>吹田市</v>
          </cell>
          <cell r="B6">
            <v>18</v>
          </cell>
          <cell r="C6">
            <v>125</v>
          </cell>
          <cell r="D6">
            <v>17</v>
          </cell>
          <cell r="E6">
            <v>25</v>
          </cell>
          <cell r="F6">
            <v>5</v>
          </cell>
          <cell r="G6">
            <v>19</v>
          </cell>
          <cell r="H6">
            <v>191</v>
          </cell>
          <cell r="I6">
            <v>18</v>
          </cell>
          <cell r="J6">
            <v>85</v>
          </cell>
          <cell r="K6">
            <v>14</v>
          </cell>
          <cell r="L6">
            <v>12</v>
          </cell>
          <cell r="M6">
            <v>80</v>
          </cell>
          <cell r="N6">
            <v>2</v>
          </cell>
          <cell r="O6">
            <v>193</v>
          </cell>
          <cell r="P6">
            <v>0</v>
          </cell>
          <cell r="Q6">
            <v>402</v>
          </cell>
          <cell r="R6">
            <v>111</v>
          </cell>
          <cell r="S6">
            <v>164</v>
          </cell>
          <cell r="T6">
            <v>121</v>
          </cell>
          <cell r="U6">
            <v>0</v>
          </cell>
          <cell r="V6">
            <v>292</v>
          </cell>
          <cell r="W6">
            <v>0</v>
          </cell>
          <cell r="X6">
            <v>72</v>
          </cell>
          <cell r="Y6">
            <v>5</v>
          </cell>
          <cell r="Z6">
            <v>0</v>
          </cell>
          <cell r="AA6">
            <v>654</v>
          </cell>
          <cell r="AB6">
            <v>25</v>
          </cell>
          <cell r="AC6">
            <v>56</v>
          </cell>
          <cell r="AD6">
            <v>79</v>
          </cell>
          <cell r="AE6">
            <v>0</v>
          </cell>
          <cell r="AF6">
            <v>0</v>
          </cell>
          <cell r="AG6">
            <v>2</v>
          </cell>
          <cell r="AH6">
            <v>0</v>
          </cell>
          <cell r="AI6">
            <v>162</v>
          </cell>
          <cell r="AJ6">
            <v>17</v>
          </cell>
          <cell r="AK6">
            <v>0</v>
          </cell>
          <cell r="AL6">
            <v>71</v>
          </cell>
          <cell r="AM6">
            <v>40</v>
          </cell>
          <cell r="AN6">
            <v>7</v>
          </cell>
          <cell r="AO6">
            <v>0</v>
          </cell>
          <cell r="AP6">
            <v>118</v>
          </cell>
          <cell r="AQ6">
            <v>27</v>
          </cell>
          <cell r="AR6">
            <v>324</v>
          </cell>
          <cell r="AS6">
            <v>4</v>
          </cell>
          <cell r="AT6">
            <v>0</v>
          </cell>
          <cell r="AU6">
            <v>0</v>
          </cell>
          <cell r="AV6">
            <v>4</v>
          </cell>
          <cell r="AW6">
            <v>5</v>
          </cell>
          <cell r="AX6">
            <v>0</v>
          </cell>
          <cell r="AY6">
            <v>5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5</v>
          </cell>
          <cell r="BH6">
            <v>9</v>
          </cell>
          <cell r="BI6">
            <v>6</v>
          </cell>
          <cell r="BJ6">
            <v>0</v>
          </cell>
          <cell r="BK6">
            <v>15</v>
          </cell>
          <cell r="BL6">
            <v>13</v>
          </cell>
          <cell r="BM6">
            <v>28</v>
          </cell>
          <cell r="BN6">
            <v>86</v>
          </cell>
          <cell r="BO6">
            <v>0</v>
          </cell>
          <cell r="BP6">
            <v>0</v>
          </cell>
          <cell r="BQ6">
            <v>86</v>
          </cell>
          <cell r="BR6">
            <v>69</v>
          </cell>
          <cell r="BS6">
            <v>60</v>
          </cell>
          <cell r="BT6">
            <v>34</v>
          </cell>
          <cell r="BU6">
            <v>94</v>
          </cell>
          <cell r="BV6">
            <v>0</v>
          </cell>
          <cell r="BW6">
            <v>9</v>
          </cell>
          <cell r="BX6">
            <v>258</v>
          </cell>
          <cell r="BY6">
            <v>1804</v>
          </cell>
          <cell r="BZ6">
            <v>114</v>
          </cell>
          <cell r="CA6">
            <v>16</v>
          </cell>
          <cell r="CB6">
            <v>130</v>
          </cell>
          <cell r="CC6">
            <v>27</v>
          </cell>
          <cell r="CD6">
            <v>15</v>
          </cell>
          <cell r="CE6">
            <v>3</v>
          </cell>
          <cell r="CF6">
            <v>55</v>
          </cell>
          <cell r="CG6">
            <v>100</v>
          </cell>
          <cell r="CH6">
            <v>18</v>
          </cell>
          <cell r="CI6">
            <v>0</v>
          </cell>
          <cell r="CJ6">
            <v>0</v>
          </cell>
          <cell r="CK6">
            <v>18</v>
          </cell>
          <cell r="CL6">
            <v>248</v>
          </cell>
          <cell r="CM6">
            <v>75</v>
          </cell>
          <cell r="CN6">
            <v>12</v>
          </cell>
          <cell r="CO6">
            <v>0</v>
          </cell>
          <cell r="CP6">
            <v>87</v>
          </cell>
          <cell r="CQ6">
            <v>0</v>
          </cell>
          <cell r="CR6">
            <v>0</v>
          </cell>
          <cell r="CS6">
            <v>0</v>
          </cell>
          <cell r="CT6">
            <v>62</v>
          </cell>
          <cell r="CU6">
            <v>0</v>
          </cell>
          <cell r="CV6">
            <v>62</v>
          </cell>
          <cell r="CW6">
            <v>149</v>
          </cell>
          <cell r="CX6">
            <v>397</v>
          </cell>
          <cell r="CY6">
            <v>0</v>
          </cell>
          <cell r="CZ6">
            <v>365</v>
          </cell>
          <cell r="DA6">
            <v>762</v>
          </cell>
          <cell r="DB6">
            <v>2566</v>
          </cell>
          <cell r="DC6">
            <v>8</v>
          </cell>
          <cell r="DD6">
            <v>133</v>
          </cell>
          <cell r="DE6">
            <v>93</v>
          </cell>
          <cell r="DF6">
            <v>0</v>
          </cell>
          <cell r="DG6">
            <v>42</v>
          </cell>
          <cell r="DH6">
            <v>0</v>
          </cell>
          <cell r="DI6">
            <v>32</v>
          </cell>
          <cell r="DJ6">
            <v>0</v>
          </cell>
          <cell r="DK6">
            <v>74</v>
          </cell>
          <cell r="DL6">
            <v>308</v>
          </cell>
          <cell r="DM6">
            <v>2874</v>
          </cell>
        </row>
        <row r="7">
          <cell r="A7" t="str">
            <v>泉大津市</v>
          </cell>
          <cell r="B7">
            <v>6</v>
          </cell>
          <cell r="C7">
            <v>33</v>
          </cell>
          <cell r="D7">
            <v>6</v>
          </cell>
          <cell r="E7">
            <v>8</v>
          </cell>
          <cell r="F7">
            <v>0</v>
          </cell>
          <cell r="G7">
            <v>4</v>
          </cell>
          <cell r="H7">
            <v>51</v>
          </cell>
          <cell r="I7">
            <v>11</v>
          </cell>
          <cell r="J7">
            <v>9</v>
          </cell>
          <cell r="K7">
            <v>6</v>
          </cell>
          <cell r="L7">
            <v>4</v>
          </cell>
          <cell r="M7">
            <v>11</v>
          </cell>
          <cell r="N7">
            <v>0</v>
          </cell>
          <cell r="O7">
            <v>30</v>
          </cell>
          <cell r="P7">
            <v>0</v>
          </cell>
          <cell r="Q7">
            <v>92</v>
          </cell>
          <cell r="R7">
            <v>23</v>
          </cell>
          <cell r="S7">
            <v>0</v>
          </cell>
          <cell r="T7">
            <v>64</v>
          </cell>
          <cell r="U7">
            <v>0</v>
          </cell>
          <cell r="V7">
            <v>95</v>
          </cell>
          <cell r="W7">
            <v>0</v>
          </cell>
          <cell r="X7">
            <v>0</v>
          </cell>
          <cell r="Y7">
            <v>3</v>
          </cell>
          <cell r="Z7">
            <v>0</v>
          </cell>
          <cell r="AA7">
            <v>162</v>
          </cell>
          <cell r="AB7">
            <v>5</v>
          </cell>
          <cell r="AC7">
            <v>4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9</v>
          </cell>
          <cell r="AJ7">
            <v>3</v>
          </cell>
          <cell r="AK7">
            <v>2</v>
          </cell>
          <cell r="AL7">
            <v>1</v>
          </cell>
          <cell r="AM7">
            <v>0</v>
          </cell>
          <cell r="AN7">
            <v>0</v>
          </cell>
          <cell r="AO7">
            <v>0</v>
          </cell>
          <cell r="AP7">
            <v>3</v>
          </cell>
          <cell r="AQ7">
            <v>2</v>
          </cell>
          <cell r="AR7">
            <v>17</v>
          </cell>
          <cell r="AS7">
            <v>1</v>
          </cell>
          <cell r="AT7">
            <v>0</v>
          </cell>
          <cell r="AU7">
            <v>0</v>
          </cell>
          <cell r="AV7">
            <v>1</v>
          </cell>
          <cell r="AW7">
            <v>2</v>
          </cell>
          <cell r="AX7">
            <v>0</v>
          </cell>
          <cell r="AY7">
            <v>2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2</v>
          </cell>
          <cell r="BH7">
            <v>4</v>
          </cell>
          <cell r="BI7">
            <v>0</v>
          </cell>
          <cell r="BJ7">
            <v>0</v>
          </cell>
          <cell r="BK7">
            <v>4</v>
          </cell>
          <cell r="BL7">
            <v>0</v>
          </cell>
          <cell r="BM7">
            <v>4</v>
          </cell>
          <cell r="BN7">
            <v>11</v>
          </cell>
          <cell r="BO7">
            <v>2</v>
          </cell>
          <cell r="BP7">
            <v>2</v>
          </cell>
          <cell r="BQ7">
            <v>15</v>
          </cell>
          <cell r="BR7">
            <v>7</v>
          </cell>
          <cell r="BS7">
            <v>4</v>
          </cell>
          <cell r="BT7">
            <v>4</v>
          </cell>
          <cell r="BU7">
            <v>8</v>
          </cell>
          <cell r="BV7">
            <v>0</v>
          </cell>
          <cell r="BW7">
            <v>0</v>
          </cell>
          <cell r="BX7">
            <v>30</v>
          </cell>
          <cell r="BY7">
            <v>337</v>
          </cell>
          <cell r="BZ7">
            <v>22</v>
          </cell>
          <cell r="CA7">
            <v>1</v>
          </cell>
          <cell r="CB7">
            <v>23</v>
          </cell>
          <cell r="CC7">
            <v>3</v>
          </cell>
          <cell r="CD7">
            <v>4</v>
          </cell>
          <cell r="CE7">
            <v>1</v>
          </cell>
          <cell r="CF7">
            <v>8</v>
          </cell>
          <cell r="CG7">
            <v>16</v>
          </cell>
          <cell r="CH7">
            <v>7</v>
          </cell>
          <cell r="CI7">
            <v>0</v>
          </cell>
          <cell r="CJ7">
            <v>0</v>
          </cell>
          <cell r="CK7">
            <v>7</v>
          </cell>
          <cell r="CL7">
            <v>46</v>
          </cell>
          <cell r="CM7">
            <v>1</v>
          </cell>
          <cell r="CN7">
            <v>0</v>
          </cell>
          <cell r="CO7">
            <v>0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19</v>
          </cell>
          <cell r="CU7">
            <v>0</v>
          </cell>
          <cell r="CV7">
            <v>19</v>
          </cell>
          <cell r="CW7">
            <v>20</v>
          </cell>
          <cell r="CX7">
            <v>66</v>
          </cell>
          <cell r="CY7">
            <v>0</v>
          </cell>
          <cell r="CZ7">
            <v>85</v>
          </cell>
          <cell r="DA7">
            <v>151</v>
          </cell>
          <cell r="DB7">
            <v>488</v>
          </cell>
          <cell r="DC7">
            <v>260</v>
          </cell>
          <cell r="DD7">
            <v>15</v>
          </cell>
          <cell r="DE7">
            <v>7</v>
          </cell>
          <cell r="DF7">
            <v>0</v>
          </cell>
          <cell r="DG7">
            <v>11</v>
          </cell>
          <cell r="DH7">
            <v>0</v>
          </cell>
          <cell r="DI7">
            <v>11</v>
          </cell>
          <cell r="DJ7">
            <v>4</v>
          </cell>
          <cell r="DK7">
            <v>26</v>
          </cell>
          <cell r="DL7">
            <v>308</v>
          </cell>
          <cell r="DM7">
            <v>796</v>
          </cell>
        </row>
        <row r="8">
          <cell r="A8" t="str">
            <v>高槻市</v>
          </cell>
          <cell r="B8">
            <v>13</v>
          </cell>
          <cell r="C8">
            <v>90</v>
          </cell>
          <cell r="D8">
            <v>10</v>
          </cell>
          <cell r="E8">
            <v>8</v>
          </cell>
          <cell r="F8">
            <v>1</v>
          </cell>
          <cell r="G8">
            <v>16</v>
          </cell>
          <cell r="H8">
            <v>125</v>
          </cell>
          <cell r="I8">
            <v>27</v>
          </cell>
          <cell r="J8">
            <v>57</v>
          </cell>
          <cell r="K8">
            <v>12</v>
          </cell>
          <cell r="L8">
            <v>12</v>
          </cell>
          <cell r="M8">
            <v>50</v>
          </cell>
          <cell r="N8">
            <v>7</v>
          </cell>
          <cell r="O8">
            <v>138</v>
          </cell>
          <cell r="P8">
            <v>1</v>
          </cell>
          <cell r="Q8">
            <v>291</v>
          </cell>
          <cell r="R8">
            <v>97</v>
          </cell>
          <cell r="S8">
            <v>145</v>
          </cell>
          <cell r="T8">
            <v>111</v>
          </cell>
          <cell r="U8">
            <v>0</v>
          </cell>
          <cell r="V8">
            <v>225</v>
          </cell>
          <cell r="W8">
            <v>0</v>
          </cell>
          <cell r="X8">
            <v>7</v>
          </cell>
          <cell r="Y8">
            <v>4</v>
          </cell>
          <cell r="Z8">
            <v>2</v>
          </cell>
          <cell r="AA8">
            <v>494</v>
          </cell>
          <cell r="AB8">
            <v>33</v>
          </cell>
          <cell r="AC8">
            <v>60</v>
          </cell>
          <cell r="AD8">
            <v>83</v>
          </cell>
          <cell r="AE8">
            <v>0</v>
          </cell>
          <cell r="AF8">
            <v>0</v>
          </cell>
          <cell r="AG8">
            <v>0</v>
          </cell>
          <cell r="AH8">
            <v>3</v>
          </cell>
          <cell r="AI8">
            <v>179</v>
          </cell>
          <cell r="AJ8">
            <v>14</v>
          </cell>
          <cell r="AK8">
            <v>12</v>
          </cell>
          <cell r="AL8">
            <v>25</v>
          </cell>
          <cell r="AM8">
            <v>47</v>
          </cell>
          <cell r="AN8">
            <v>0</v>
          </cell>
          <cell r="AO8">
            <v>1</v>
          </cell>
          <cell r="AP8">
            <v>85</v>
          </cell>
          <cell r="AQ8">
            <v>6</v>
          </cell>
          <cell r="AR8">
            <v>284</v>
          </cell>
          <cell r="AS8">
            <v>4</v>
          </cell>
          <cell r="AT8">
            <v>0</v>
          </cell>
          <cell r="AU8">
            <v>0</v>
          </cell>
          <cell r="AV8">
            <v>4</v>
          </cell>
          <cell r="AW8">
            <v>21</v>
          </cell>
          <cell r="AX8">
            <v>0</v>
          </cell>
          <cell r="AY8">
            <v>21</v>
          </cell>
          <cell r="AZ8">
            <v>5</v>
          </cell>
          <cell r="BA8">
            <v>0</v>
          </cell>
          <cell r="BB8">
            <v>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26</v>
          </cell>
          <cell r="BH8">
            <v>10</v>
          </cell>
          <cell r="BI8">
            <v>0</v>
          </cell>
          <cell r="BJ8">
            <v>0</v>
          </cell>
          <cell r="BK8">
            <v>10</v>
          </cell>
          <cell r="BL8">
            <v>7</v>
          </cell>
          <cell r="BM8">
            <v>17</v>
          </cell>
          <cell r="BN8">
            <v>61</v>
          </cell>
          <cell r="BO8">
            <v>0</v>
          </cell>
          <cell r="BP8">
            <v>0</v>
          </cell>
          <cell r="BQ8">
            <v>61</v>
          </cell>
          <cell r="BR8">
            <v>69</v>
          </cell>
          <cell r="BS8">
            <v>24</v>
          </cell>
          <cell r="BT8">
            <v>19</v>
          </cell>
          <cell r="BU8">
            <v>43</v>
          </cell>
          <cell r="BV8">
            <v>0</v>
          </cell>
          <cell r="BW8">
            <v>12</v>
          </cell>
          <cell r="BX8">
            <v>185</v>
          </cell>
          <cell r="BY8">
            <v>1411</v>
          </cell>
          <cell r="BZ8">
            <v>61</v>
          </cell>
          <cell r="CA8">
            <v>16</v>
          </cell>
          <cell r="CB8">
            <v>77</v>
          </cell>
          <cell r="CC8">
            <v>26</v>
          </cell>
          <cell r="CD8">
            <v>20</v>
          </cell>
          <cell r="CE8">
            <v>10</v>
          </cell>
          <cell r="CF8">
            <v>30</v>
          </cell>
          <cell r="CG8">
            <v>86</v>
          </cell>
          <cell r="CH8">
            <v>17</v>
          </cell>
          <cell r="CI8">
            <v>0</v>
          </cell>
          <cell r="CJ8">
            <v>0</v>
          </cell>
          <cell r="CK8">
            <v>17</v>
          </cell>
          <cell r="CL8">
            <v>180</v>
          </cell>
          <cell r="CM8">
            <v>75</v>
          </cell>
          <cell r="CN8">
            <v>40</v>
          </cell>
          <cell r="CO8">
            <v>0</v>
          </cell>
          <cell r="CP8">
            <v>115</v>
          </cell>
          <cell r="CQ8">
            <v>0</v>
          </cell>
          <cell r="CR8">
            <v>0</v>
          </cell>
          <cell r="CS8">
            <v>0</v>
          </cell>
          <cell r="CT8">
            <v>51</v>
          </cell>
          <cell r="CU8">
            <v>0</v>
          </cell>
          <cell r="CV8">
            <v>51</v>
          </cell>
          <cell r="CW8">
            <v>166</v>
          </cell>
          <cell r="CX8">
            <v>346</v>
          </cell>
          <cell r="CY8">
            <v>0</v>
          </cell>
          <cell r="CZ8">
            <v>326</v>
          </cell>
          <cell r="DA8">
            <v>672</v>
          </cell>
          <cell r="DB8">
            <v>2083</v>
          </cell>
          <cell r="DC8">
            <v>0</v>
          </cell>
          <cell r="DD8">
            <v>88</v>
          </cell>
          <cell r="DE8">
            <v>36</v>
          </cell>
          <cell r="DF8">
            <v>197</v>
          </cell>
          <cell r="DG8">
            <v>34</v>
          </cell>
          <cell r="DH8">
            <v>0</v>
          </cell>
          <cell r="DI8">
            <v>27</v>
          </cell>
          <cell r="DJ8">
            <v>7</v>
          </cell>
          <cell r="DK8">
            <v>68</v>
          </cell>
          <cell r="DL8">
            <v>389</v>
          </cell>
          <cell r="DM8">
            <v>2472</v>
          </cell>
        </row>
        <row r="9">
          <cell r="A9" t="str">
            <v>貝塚市</v>
          </cell>
          <cell r="B9">
            <v>5</v>
          </cell>
          <cell r="C9">
            <v>43</v>
          </cell>
          <cell r="D9">
            <v>5</v>
          </cell>
          <cell r="E9">
            <v>10</v>
          </cell>
          <cell r="F9">
            <v>0</v>
          </cell>
          <cell r="G9">
            <v>5</v>
          </cell>
          <cell r="H9">
            <v>63</v>
          </cell>
          <cell r="I9">
            <v>6</v>
          </cell>
          <cell r="J9">
            <v>3</v>
          </cell>
          <cell r="K9">
            <v>6</v>
          </cell>
          <cell r="L9">
            <v>4</v>
          </cell>
          <cell r="M9">
            <v>19</v>
          </cell>
          <cell r="N9">
            <v>0</v>
          </cell>
          <cell r="O9">
            <v>32</v>
          </cell>
          <cell r="P9">
            <v>0</v>
          </cell>
          <cell r="Q9">
            <v>101</v>
          </cell>
          <cell r="R9">
            <v>40</v>
          </cell>
          <cell r="S9">
            <v>6</v>
          </cell>
          <cell r="T9">
            <v>57</v>
          </cell>
          <cell r="U9">
            <v>0</v>
          </cell>
          <cell r="V9">
            <v>62</v>
          </cell>
          <cell r="W9">
            <v>0</v>
          </cell>
          <cell r="X9">
            <v>3</v>
          </cell>
          <cell r="Y9">
            <v>4</v>
          </cell>
          <cell r="Z9">
            <v>4</v>
          </cell>
          <cell r="AA9">
            <v>136</v>
          </cell>
          <cell r="AB9">
            <v>15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2</v>
          </cell>
          <cell r="AI9">
            <v>17</v>
          </cell>
          <cell r="AJ9">
            <v>5</v>
          </cell>
          <cell r="AK9">
            <v>5</v>
          </cell>
          <cell r="AL9">
            <v>23</v>
          </cell>
          <cell r="AM9">
            <v>0</v>
          </cell>
          <cell r="AN9">
            <v>0</v>
          </cell>
          <cell r="AO9">
            <v>0</v>
          </cell>
          <cell r="AP9">
            <v>28</v>
          </cell>
          <cell r="AQ9">
            <v>2</v>
          </cell>
          <cell r="AR9">
            <v>52</v>
          </cell>
          <cell r="AS9">
            <v>1</v>
          </cell>
          <cell r="AT9">
            <v>0</v>
          </cell>
          <cell r="AU9">
            <v>0</v>
          </cell>
          <cell r="AV9">
            <v>1</v>
          </cell>
          <cell r="AW9">
            <v>13</v>
          </cell>
          <cell r="AX9">
            <v>0</v>
          </cell>
          <cell r="AY9">
            <v>13</v>
          </cell>
          <cell r="AZ9">
            <v>1</v>
          </cell>
          <cell r="BA9">
            <v>0</v>
          </cell>
          <cell r="BB9">
            <v>1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14</v>
          </cell>
          <cell r="BH9">
            <v>3</v>
          </cell>
          <cell r="BI9">
            <v>1</v>
          </cell>
          <cell r="BJ9">
            <v>0</v>
          </cell>
          <cell r="BK9">
            <v>4</v>
          </cell>
          <cell r="BL9">
            <v>5</v>
          </cell>
          <cell r="BM9">
            <v>9</v>
          </cell>
          <cell r="BN9">
            <v>28</v>
          </cell>
          <cell r="BO9">
            <v>1</v>
          </cell>
          <cell r="BP9">
            <v>1</v>
          </cell>
          <cell r="BQ9">
            <v>30</v>
          </cell>
          <cell r="BR9">
            <v>5</v>
          </cell>
          <cell r="BS9">
            <v>15</v>
          </cell>
          <cell r="BT9">
            <v>4</v>
          </cell>
          <cell r="BU9">
            <v>19</v>
          </cell>
          <cell r="BV9">
            <v>0</v>
          </cell>
          <cell r="BW9">
            <v>2</v>
          </cell>
          <cell r="BX9">
            <v>56</v>
          </cell>
          <cell r="BY9">
            <v>414</v>
          </cell>
          <cell r="BZ9">
            <v>19</v>
          </cell>
          <cell r="CA9">
            <v>2</v>
          </cell>
          <cell r="CB9">
            <v>21</v>
          </cell>
          <cell r="CC9">
            <v>8</v>
          </cell>
          <cell r="CD9">
            <v>3</v>
          </cell>
          <cell r="CE9">
            <v>9</v>
          </cell>
          <cell r="CF9">
            <v>9</v>
          </cell>
          <cell r="CG9">
            <v>29</v>
          </cell>
          <cell r="CH9">
            <v>4</v>
          </cell>
          <cell r="CI9">
            <v>0</v>
          </cell>
          <cell r="CJ9">
            <v>0</v>
          </cell>
          <cell r="CK9">
            <v>4</v>
          </cell>
          <cell r="CL9">
            <v>54</v>
          </cell>
          <cell r="CM9">
            <v>26</v>
          </cell>
          <cell r="CN9">
            <v>5</v>
          </cell>
          <cell r="CO9">
            <v>0</v>
          </cell>
          <cell r="CP9">
            <v>31</v>
          </cell>
          <cell r="CQ9">
            <v>0</v>
          </cell>
          <cell r="CR9">
            <v>0</v>
          </cell>
          <cell r="CS9">
            <v>0</v>
          </cell>
          <cell r="CT9">
            <v>14</v>
          </cell>
          <cell r="CU9">
            <v>0</v>
          </cell>
          <cell r="CV9">
            <v>14</v>
          </cell>
          <cell r="CW9">
            <v>45</v>
          </cell>
          <cell r="CX9">
            <v>99</v>
          </cell>
          <cell r="CY9">
            <v>0</v>
          </cell>
          <cell r="CZ9">
            <v>90</v>
          </cell>
          <cell r="DA9">
            <v>189</v>
          </cell>
          <cell r="DB9">
            <v>603</v>
          </cell>
          <cell r="DC9">
            <v>313</v>
          </cell>
          <cell r="DD9">
            <v>38</v>
          </cell>
          <cell r="DE9">
            <v>21</v>
          </cell>
          <cell r="DF9">
            <v>0</v>
          </cell>
          <cell r="DG9">
            <v>16</v>
          </cell>
          <cell r="DH9">
            <v>0</v>
          </cell>
          <cell r="DI9">
            <v>17</v>
          </cell>
          <cell r="DJ9">
            <v>4</v>
          </cell>
          <cell r="DK9">
            <v>37</v>
          </cell>
          <cell r="DL9">
            <v>409</v>
          </cell>
          <cell r="DM9">
            <v>1012</v>
          </cell>
        </row>
        <row r="10">
          <cell r="A10" t="str">
            <v>守口市</v>
          </cell>
          <cell r="B10">
            <v>8</v>
          </cell>
          <cell r="C10">
            <v>52</v>
          </cell>
          <cell r="D10">
            <v>5</v>
          </cell>
          <cell r="E10">
            <v>6</v>
          </cell>
          <cell r="F10">
            <v>0</v>
          </cell>
          <cell r="G10">
            <v>6</v>
          </cell>
          <cell r="H10">
            <v>69</v>
          </cell>
          <cell r="I10">
            <v>7</v>
          </cell>
          <cell r="J10">
            <v>14</v>
          </cell>
          <cell r="K10">
            <v>7</v>
          </cell>
          <cell r="L10">
            <v>7</v>
          </cell>
          <cell r="M10">
            <v>16</v>
          </cell>
          <cell r="N10">
            <v>0</v>
          </cell>
          <cell r="O10">
            <v>44</v>
          </cell>
          <cell r="P10">
            <v>0</v>
          </cell>
          <cell r="Q10">
            <v>120</v>
          </cell>
          <cell r="R10">
            <v>40</v>
          </cell>
          <cell r="S10">
            <v>2</v>
          </cell>
          <cell r="T10">
            <v>144</v>
          </cell>
          <cell r="U10">
            <v>0</v>
          </cell>
          <cell r="V10">
            <v>78</v>
          </cell>
          <cell r="W10">
            <v>0</v>
          </cell>
          <cell r="X10">
            <v>34</v>
          </cell>
          <cell r="Y10">
            <v>3</v>
          </cell>
          <cell r="Z10">
            <v>1</v>
          </cell>
          <cell r="AA10">
            <v>262</v>
          </cell>
          <cell r="AB10">
            <v>3</v>
          </cell>
          <cell r="AC10">
            <v>16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19</v>
          </cell>
          <cell r="AJ10">
            <v>10</v>
          </cell>
          <cell r="AK10">
            <v>13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13</v>
          </cell>
          <cell r="AQ10">
            <v>0</v>
          </cell>
          <cell r="AR10">
            <v>42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4</v>
          </cell>
          <cell r="AX10">
            <v>0</v>
          </cell>
          <cell r="AY10">
            <v>4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4</v>
          </cell>
          <cell r="BH10">
            <v>4</v>
          </cell>
          <cell r="BI10">
            <v>0</v>
          </cell>
          <cell r="BJ10">
            <v>0</v>
          </cell>
          <cell r="BK10">
            <v>4</v>
          </cell>
          <cell r="BL10">
            <v>2</v>
          </cell>
          <cell r="BM10">
            <v>6</v>
          </cell>
          <cell r="BN10">
            <v>11</v>
          </cell>
          <cell r="BO10">
            <v>2</v>
          </cell>
          <cell r="BP10">
            <v>0</v>
          </cell>
          <cell r="BQ10">
            <v>13</v>
          </cell>
          <cell r="BR10">
            <v>21</v>
          </cell>
          <cell r="BS10">
            <v>8</v>
          </cell>
          <cell r="BT10">
            <v>8</v>
          </cell>
          <cell r="BU10">
            <v>16</v>
          </cell>
          <cell r="BV10">
            <v>0</v>
          </cell>
          <cell r="BW10">
            <v>0</v>
          </cell>
          <cell r="BX10">
            <v>50</v>
          </cell>
          <cell r="BY10">
            <v>532</v>
          </cell>
          <cell r="BZ10">
            <v>37</v>
          </cell>
          <cell r="CA10">
            <v>0</v>
          </cell>
          <cell r="CB10">
            <v>37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10</v>
          </cell>
          <cell r="CI10">
            <v>0</v>
          </cell>
          <cell r="CJ10">
            <v>0</v>
          </cell>
          <cell r="CK10">
            <v>10</v>
          </cell>
          <cell r="CL10">
            <v>47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47</v>
          </cell>
          <cell r="CY10">
            <v>0</v>
          </cell>
          <cell r="CZ10">
            <v>0</v>
          </cell>
          <cell r="DA10">
            <v>47</v>
          </cell>
          <cell r="DB10">
            <v>579</v>
          </cell>
          <cell r="DC10">
            <v>0</v>
          </cell>
          <cell r="DD10">
            <v>37</v>
          </cell>
          <cell r="DE10">
            <v>30</v>
          </cell>
          <cell r="DF10">
            <v>0</v>
          </cell>
          <cell r="DG10">
            <v>26</v>
          </cell>
          <cell r="DH10">
            <v>0</v>
          </cell>
          <cell r="DI10">
            <v>0</v>
          </cell>
          <cell r="DJ10">
            <v>1</v>
          </cell>
          <cell r="DK10">
            <v>27</v>
          </cell>
          <cell r="DL10">
            <v>94</v>
          </cell>
          <cell r="DM10">
            <v>673</v>
          </cell>
        </row>
        <row r="11">
          <cell r="A11" t="str">
            <v>枚方市</v>
          </cell>
          <cell r="B11">
            <v>19</v>
          </cell>
          <cell r="C11">
            <v>86</v>
          </cell>
          <cell r="D11">
            <v>9</v>
          </cell>
          <cell r="E11">
            <v>21</v>
          </cell>
          <cell r="F11">
            <v>4</v>
          </cell>
          <cell r="G11">
            <v>18</v>
          </cell>
          <cell r="H11">
            <v>138</v>
          </cell>
          <cell r="I11">
            <v>34</v>
          </cell>
          <cell r="J11">
            <v>80</v>
          </cell>
          <cell r="K11">
            <v>20</v>
          </cell>
          <cell r="L11">
            <v>21</v>
          </cell>
          <cell r="M11">
            <v>49</v>
          </cell>
          <cell r="N11">
            <v>0</v>
          </cell>
          <cell r="O11">
            <v>170</v>
          </cell>
          <cell r="P11">
            <v>0</v>
          </cell>
          <cell r="Q11">
            <v>342</v>
          </cell>
          <cell r="R11">
            <v>92</v>
          </cell>
          <cell r="S11">
            <v>63</v>
          </cell>
          <cell r="T11">
            <v>165</v>
          </cell>
          <cell r="U11">
            <v>23</v>
          </cell>
          <cell r="V11">
            <v>214</v>
          </cell>
          <cell r="W11">
            <v>1</v>
          </cell>
          <cell r="X11">
            <v>133</v>
          </cell>
          <cell r="Y11">
            <v>6</v>
          </cell>
          <cell r="Z11">
            <v>2</v>
          </cell>
          <cell r="AA11">
            <v>607</v>
          </cell>
          <cell r="AB11">
            <v>8</v>
          </cell>
          <cell r="AC11">
            <v>81</v>
          </cell>
          <cell r="AD11">
            <v>70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159</v>
          </cell>
          <cell r="AJ11">
            <v>15</v>
          </cell>
          <cell r="AK11">
            <v>39</v>
          </cell>
          <cell r="AL11">
            <v>97</v>
          </cell>
          <cell r="AM11">
            <v>27</v>
          </cell>
          <cell r="AN11">
            <v>11</v>
          </cell>
          <cell r="AO11">
            <v>2</v>
          </cell>
          <cell r="AP11">
            <v>176</v>
          </cell>
          <cell r="AQ11">
            <v>6</v>
          </cell>
          <cell r="AR11">
            <v>356</v>
          </cell>
          <cell r="AS11">
            <v>4</v>
          </cell>
          <cell r="AT11">
            <v>0</v>
          </cell>
          <cell r="AU11">
            <v>0</v>
          </cell>
          <cell r="AV11">
            <v>4</v>
          </cell>
          <cell r="AW11">
            <v>12</v>
          </cell>
          <cell r="AX11">
            <v>0</v>
          </cell>
          <cell r="AY11">
            <v>12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12</v>
          </cell>
          <cell r="BH11">
            <v>4</v>
          </cell>
          <cell r="BI11">
            <v>2</v>
          </cell>
          <cell r="BJ11">
            <v>0</v>
          </cell>
          <cell r="BK11">
            <v>6</v>
          </cell>
          <cell r="BL11">
            <v>3</v>
          </cell>
          <cell r="BM11">
            <v>9</v>
          </cell>
          <cell r="BN11">
            <v>123</v>
          </cell>
          <cell r="BO11">
            <v>26</v>
          </cell>
          <cell r="BP11">
            <v>0</v>
          </cell>
          <cell r="BQ11">
            <v>149</v>
          </cell>
          <cell r="BR11">
            <v>57</v>
          </cell>
          <cell r="BS11">
            <v>29</v>
          </cell>
          <cell r="BT11">
            <v>42</v>
          </cell>
          <cell r="BU11">
            <v>71</v>
          </cell>
          <cell r="BV11">
            <v>0</v>
          </cell>
          <cell r="BW11">
            <v>0</v>
          </cell>
          <cell r="BX11">
            <v>277</v>
          </cell>
          <cell r="BY11">
            <v>1718</v>
          </cell>
          <cell r="BZ11">
            <v>92</v>
          </cell>
          <cell r="CA11">
            <v>0</v>
          </cell>
          <cell r="CB11">
            <v>92</v>
          </cell>
          <cell r="CC11">
            <v>16</v>
          </cell>
          <cell r="CD11">
            <v>12</v>
          </cell>
          <cell r="CE11">
            <v>0</v>
          </cell>
          <cell r="CF11">
            <v>33</v>
          </cell>
          <cell r="CG11">
            <v>61</v>
          </cell>
          <cell r="CH11">
            <v>27</v>
          </cell>
          <cell r="CI11">
            <v>26</v>
          </cell>
          <cell r="CJ11">
            <v>0</v>
          </cell>
          <cell r="CK11">
            <v>53</v>
          </cell>
          <cell r="CL11">
            <v>206</v>
          </cell>
          <cell r="CM11">
            <v>88</v>
          </cell>
          <cell r="CN11">
            <v>18</v>
          </cell>
          <cell r="CO11">
            <v>0</v>
          </cell>
          <cell r="CP11">
            <v>106</v>
          </cell>
          <cell r="CQ11">
            <v>0</v>
          </cell>
          <cell r="CR11">
            <v>0</v>
          </cell>
          <cell r="CS11">
            <v>0</v>
          </cell>
          <cell r="CT11">
            <v>48</v>
          </cell>
          <cell r="CU11">
            <v>0</v>
          </cell>
          <cell r="CV11">
            <v>48</v>
          </cell>
          <cell r="CW11">
            <v>154</v>
          </cell>
          <cell r="CX11">
            <v>360</v>
          </cell>
          <cell r="CY11">
            <v>0</v>
          </cell>
          <cell r="CZ11">
            <v>0</v>
          </cell>
          <cell r="DA11">
            <v>360</v>
          </cell>
          <cell r="DB11">
            <v>2078</v>
          </cell>
          <cell r="DC11">
            <v>530</v>
          </cell>
          <cell r="DD11">
            <v>99</v>
          </cell>
          <cell r="DE11">
            <v>103</v>
          </cell>
          <cell r="DF11">
            <v>0</v>
          </cell>
          <cell r="DG11">
            <v>33</v>
          </cell>
          <cell r="DH11">
            <v>0</v>
          </cell>
          <cell r="DI11">
            <v>26</v>
          </cell>
          <cell r="DJ11">
            <v>9</v>
          </cell>
          <cell r="DK11">
            <v>68</v>
          </cell>
          <cell r="DL11">
            <v>800</v>
          </cell>
          <cell r="DM11">
            <v>2878</v>
          </cell>
        </row>
        <row r="12">
          <cell r="A12" t="str">
            <v>茨木市</v>
          </cell>
          <cell r="B12">
            <v>10</v>
          </cell>
          <cell r="C12">
            <v>109</v>
          </cell>
          <cell r="D12">
            <v>11</v>
          </cell>
          <cell r="E12">
            <v>11</v>
          </cell>
          <cell r="F12">
            <v>4</v>
          </cell>
          <cell r="G12">
            <v>11</v>
          </cell>
          <cell r="H12">
            <v>146</v>
          </cell>
          <cell r="I12">
            <v>25</v>
          </cell>
          <cell r="J12">
            <v>26</v>
          </cell>
          <cell r="K12">
            <v>12</v>
          </cell>
          <cell r="L12">
            <v>11</v>
          </cell>
          <cell r="M12">
            <v>28</v>
          </cell>
          <cell r="N12">
            <v>0</v>
          </cell>
          <cell r="O12">
            <v>77</v>
          </cell>
          <cell r="P12">
            <v>0</v>
          </cell>
          <cell r="Q12">
            <v>248</v>
          </cell>
          <cell r="R12">
            <v>59</v>
          </cell>
          <cell r="S12">
            <v>89</v>
          </cell>
          <cell r="T12">
            <v>92</v>
          </cell>
          <cell r="U12">
            <v>30</v>
          </cell>
          <cell r="V12">
            <v>107</v>
          </cell>
          <cell r="W12">
            <v>0</v>
          </cell>
          <cell r="X12">
            <v>58</v>
          </cell>
          <cell r="Y12">
            <v>5</v>
          </cell>
          <cell r="Z12">
            <v>9</v>
          </cell>
          <cell r="AA12">
            <v>390</v>
          </cell>
          <cell r="AB12">
            <v>66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67</v>
          </cell>
          <cell r="AJ12">
            <v>9</v>
          </cell>
          <cell r="AK12">
            <v>13</v>
          </cell>
          <cell r="AL12">
            <v>50</v>
          </cell>
          <cell r="AM12">
            <v>8</v>
          </cell>
          <cell r="AN12">
            <v>16</v>
          </cell>
          <cell r="AO12">
            <v>0</v>
          </cell>
          <cell r="AP12">
            <v>87</v>
          </cell>
          <cell r="AQ12">
            <v>3</v>
          </cell>
          <cell r="AR12">
            <v>166</v>
          </cell>
          <cell r="AS12">
            <v>4</v>
          </cell>
          <cell r="AT12">
            <v>0</v>
          </cell>
          <cell r="AU12">
            <v>0</v>
          </cell>
          <cell r="AV12">
            <v>4</v>
          </cell>
          <cell r="AW12">
            <v>13</v>
          </cell>
          <cell r="AX12">
            <v>0</v>
          </cell>
          <cell r="AY12">
            <v>13</v>
          </cell>
          <cell r="AZ12">
            <v>5</v>
          </cell>
          <cell r="BA12">
            <v>0</v>
          </cell>
          <cell r="BB12">
            <v>5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18</v>
          </cell>
          <cell r="BH12">
            <v>5</v>
          </cell>
          <cell r="BI12">
            <v>7</v>
          </cell>
          <cell r="BJ12">
            <v>0</v>
          </cell>
          <cell r="BK12">
            <v>12</v>
          </cell>
          <cell r="BL12">
            <v>2</v>
          </cell>
          <cell r="BM12">
            <v>14</v>
          </cell>
          <cell r="BN12">
            <v>70</v>
          </cell>
          <cell r="BO12">
            <v>7</v>
          </cell>
          <cell r="BP12">
            <v>0</v>
          </cell>
          <cell r="BQ12">
            <v>77</v>
          </cell>
          <cell r="BR12">
            <v>46</v>
          </cell>
          <cell r="BS12">
            <v>42</v>
          </cell>
          <cell r="BT12">
            <v>22</v>
          </cell>
          <cell r="BU12">
            <v>64</v>
          </cell>
          <cell r="BV12">
            <v>4</v>
          </cell>
          <cell r="BW12">
            <v>14</v>
          </cell>
          <cell r="BX12">
            <v>205</v>
          </cell>
          <cell r="BY12">
            <v>1114</v>
          </cell>
          <cell r="BZ12">
            <v>45</v>
          </cell>
          <cell r="CA12">
            <v>8</v>
          </cell>
          <cell r="CB12">
            <v>53</v>
          </cell>
          <cell r="CC12">
            <v>4</v>
          </cell>
          <cell r="CD12">
            <v>10</v>
          </cell>
          <cell r="CE12">
            <v>3</v>
          </cell>
          <cell r="CF12">
            <v>46</v>
          </cell>
          <cell r="CG12">
            <v>63</v>
          </cell>
          <cell r="CH12">
            <v>12</v>
          </cell>
          <cell r="CI12">
            <v>0</v>
          </cell>
          <cell r="CJ12">
            <v>0</v>
          </cell>
          <cell r="CK12">
            <v>12</v>
          </cell>
          <cell r="CL12">
            <v>128</v>
          </cell>
          <cell r="CM12">
            <v>60</v>
          </cell>
          <cell r="CN12">
            <v>9</v>
          </cell>
          <cell r="CO12">
            <v>0</v>
          </cell>
          <cell r="CP12">
            <v>69</v>
          </cell>
          <cell r="CQ12">
            <v>0</v>
          </cell>
          <cell r="CR12">
            <v>0</v>
          </cell>
          <cell r="CS12">
            <v>0</v>
          </cell>
          <cell r="CT12">
            <v>80</v>
          </cell>
          <cell r="CU12">
            <v>0</v>
          </cell>
          <cell r="CV12">
            <v>80</v>
          </cell>
          <cell r="CW12">
            <v>149</v>
          </cell>
          <cell r="CX12">
            <v>277</v>
          </cell>
          <cell r="CY12">
            <v>0</v>
          </cell>
          <cell r="CZ12">
            <v>266</v>
          </cell>
          <cell r="DA12">
            <v>543</v>
          </cell>
          <cell r="DB12">
            <v>1657</v>
          </cell>
          <cell r="DC12">
            <v>0</v>
          </cell>
          <cell r="DD12">
            <v>58</v>
          </cell>
          <cell r="DE12">
            <v>25</v>
          </cell>
          <cell r="DF12">
            <v>0</v>
          </cell>
          <cell r="DG12">
            <v>24</v>
          </cell>
          <cell r="DH12">
            <v>0</v>
          </cell>
          <cell r="DI12">
            <v>22</v>
          </cell>
          <cell r="DJ12">
            <v>5</v>
          </cell>
          <cell r="DK12">
            <v>51</v>
          </cell>
          <cell r="DL12">
            <v>134</v>
          </cell>
          <cell r="DM12">
            <v>1791</v>
          </cell>
        </row>
        <row r="13">
          <cell r="A13" t="str">
            <v>八尾市</v>
          </cell>
          <cell r="B13">
            <v>13</v>
          </cell>
          <cell r="C13">
            <v>89</v>
          </cell>
          <cell r="D13">
            <v>7</v>
          </cell>
          <cell r="E13">
            <v>6</v>
          </cell>
          <cell r="F13">
            <v>3</v>
          </cell>
          <cell r="G13">
            <v>15</v>
          </cell>
          <cell r="H13">
            <v>120</v>
          </cell>
          <cell r="I13">
            <v>17</v>
          </cell>
          <cell r="J13">
            <v>77</v>
          </cell>
          <cell r="K13">
            <v>11</v>
          </cell>
          <cell r="L13">
            <v>50</v>
          </cell>
          <cell r="M13">
            <v>14</v>
          </cell>
          <cell r="N13">
            <v>0</v>
          </cell>
          <cell r="O13">
            <v>152</v>
          </cell>
          <cell r="P13">
            <v>0</v>
          </cell>
          <cell r="Q13">
            <v>289</v>
          </cell>
          <cell r="R13">
            <v>67</v>
          </cell>
          <cell r="S13">
            <v>139</v>
          </cell>
          <cell r="T13">
            <v>63</v>
          </cell>
          <cell r="U13">
            <v>0</v>
          </cell>
          <cell r="V13">
            <v>180</v>
          </cell>
          <cell r="W13">
            <v>0</v>
          </cell>
          <cell r="X13">
            <v>19</v>
          </cell>
          <cell r="Y13">
            <v>2</v>
          </cell>
          <cell r="Z13">
            <v>14</v>
          </cell>
          <cell r="AA13">
            <v>417</v>
          </cell>
          <cell r="AB13">
            <v>6</v>
          </cell>
          <cell r="AC13">
            <v>38</v>
          </cell>
          <cell r="AD13">
            <v>63</v>
          </cell>
          <cell r="AE13">
            <v>0</v>
          </cell>
          <cell r="AF13">
            <v>0</v>
          </cell>
          <cell r="AG13">
            <v>0</v>
          </cell>
          <cell r="AH13">
            <v>5</v>
          </cell>
          <cell r="AI13">
            <v>112</v>
          </cell>
          <cell r="AJ13">
            <v>20</v>
          </cell>
          <cell r="AK13">
            <v>31</v>
          </cell>
          <cell r="AL13">
            <v>153</v>
          </cell>
          <cell r="AM13">
            <v>8</v>
          </cell>
          <cell r="AN13">
            <v>34</v>
          </cell>
          <cell r="AO13">
            <v>0</v>
          </cell>
          <cell r="AP13">
            <v>226</v>
          </cell>
          <cell r="AQ13">
            <v>0</v>
          </cell>
          <cell r="AR13">
            <v>358</v>
          </cell>
          <cell r="AS13">
            <v>5</v>
          </cell>
          <cell r="AT13">
            <v>0</v>
          </cell>
          <cell r="AU13">
            <v>0</v>
          </cell>
          <cell r="AV13">
            <v>5</v>
          </cell>
          <cell r="AW13">
            <v>7</v>
          </cell>
          <cell r="AX13">
            <v>0</v>
          </cell>
          <cell r="AY13">
            <v>7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7</v>
          </cell>
          <cell r="BH13">
            <v>10</v>
          </cell>
          <cell r="BI13">
            <v>0</v>
          </cell>
          <cell r="BJ13">
            <v>0</v>
          </cell>
          <cell r="BK13">
            <v>10</v>
          </cell>
          <cell r="BL13">
            <v>2</v>
          </cell>
          <cell r="BM13">
            <v>12</v>
          </cell>
          <cell r="BN13">
            <v>61</v>
          </cell>
          <cell r="BO13">
            <v>0</v>
          </cell>
          <cell r="BP13">
            <v>0</v>
          </cell>
          <cell r="BQ13">
            <v>61</v>
          </cell>
          <cell r="BR13">
            <v>62</v>
          </cell>
          <cell r="BS13">
            <v>24</v>
          </cell>
          <cell r="BT13">
            <v>2</v>
          </cell>
          <cell r="BU13">
            <v>26</v>
          </cell>
          <cell r="BV13">
            <v>0</v>
          </cell>
          <cell r="BW13">
            <v>0</v>
          </cell>
          <cell r="BX13">
            <v>149</v>
          </cell>
          <cell r="BY13">
            <v>1317</v>
          </cell>
          <cell r="BZ13">
            <v>63</v>
          </cell>
          <cell r="CA13">
            <v>0</v>
          </cell>
          <cell r="CB13">
            <v>63</v>
          </cell>
          <cell r="CC13">
            <v>9</v>
          </cell>
          <cell r="CD13">
            <v>0</v>
          </cell>
          <cell r="CE13">
            <v>0</v>
          </cell>
          <cell r="CF13">
            <v>19</v>
          </cell>
          <cell r="CG13">
            <v>28</v>
          </cell>
          <cell r="CH13">
            <v>7</v>
          </cell>
          <cell r="CI13">
            <v>0</v>
          </cell>
          <cell r="CJ13">
            <v>0</v>
          </cell>
          <cell r="CK13">
            <v>7</v>
          </cell>
          <cell r="CL13">
            <v>98</v>
          </cell>
          <cell r="CM13">
            <v>17</v>
          </cell>
          <cell r="CN13">
            <v>14</v>
          </cell>
          <cell r="CO13">
            <v>0</v>
          </cell>
          <cell r="CP13">
            <v>31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31</v>
          </cell>
          <cell r="CX13">
            <v>129</v>
          </cell>
          <cell r="CY13">
            <v>0</v>
          </cell>
          <cell r="CZ13">
            <v>259</v>
          </cell>
          <cell r="DA13">
            <v>388</v>
          </cell>
          <cell r="DB13">
            <v>1705</v>
          </cell>
          <cell r="DC13">
            <v>529</v>
          </cell>
          <cell r="DD13">
            <v>68</v>
          </cell>
          <cell r="DE13">
            <v>34</v>
          </cell>
          <cell r="DF13">
            <v>0</v>
          </cell>
          <cell r="DG13">
            <v>24</v>
          </cell>
          <cell r="DH13">
            <v>0</v>
          </cell>
          <cell r="DI13">
            <v>20</v>
          </cell>
          <cell r="DJ13">
            <v>10</v>
          </cell>
          <cell r="DK13">
            <v>54</v>
          </cell>
          <cell r="DL13">
            <v>685</v>
          </cell>
          <cell r="DM13">
            <v>2390</v>
          </cell>
        </row>
        <row r="14">
          <cell r="A14" t="str">
            <v>泉佐野市</v>
          </cell>
          <cell r="B14">
            <v>6</v>
          </cell>
          <cell r="C14">
            <v>47</v>
          </cell>
          <cell r="D14">
            <v>4</v>
          </cell>
          <cell r="E14">
            <v>4</v>
          </cell>
          <cell r="F14">
            <v>0</v>
          </cell>
          <cell r="G14">
            <v>7</v>
          </cell>
          <cell r="H14">
            <v>62</v>
          </cell>
          <cell r="I14">
            <v>25</v>
          </cell>
          <cell r="J14">
            <v>16</v>
          </cell>
          <cell r="K14">
            <v>9</v>
          </cell>
          <cell r="L14">
            <v>5</v>
          </cell>
          <cell r="M14">
            <v>13</v>
          </cell>
          <cell r="N14">
            <v>0</v>
          </cell>
          <cell r="O14">
            <v>43</v>
          </cell>
          <cell r="P14">
            <v>3</v>
          </cell>
          <cell r="Q14">
            <v>133</v>
          </cell>
          <cell r="R14">
            <v>39</v>
          </cell>
          <cell r="S14">
            <v>0</v>
          </cell>
          <cell r="T14">
            <v>72</v>
          </cell>
          <cell r="U14">
            <v>0</v>
          </cell>
          <cell r="V14">
            <v>88</v>
          </cell>
          <cell r="W14">
            <v>0</v>
          </cell>
          <cell r="X14">
            <v>1</v>
          </cell>
          <cell r="Y14">
            <v>2</v>
          </cell>
          <cell r="Z14">
            <v>1</v>
          </cell>
          <cell r="AA14">
            <v>164</v>
          </cell>
          <cell r="AB14">
            <v>7</v>
          </cell>
          <cell r="AC14">
            <v>18</v>
          </cell>
          <cell r="AD14">
            <v>0</v>
          </cell>
          <cell r="AE14">
            <v>0</v>
          </cell>
          <cell r="AF14">
            <v>0</v>
          </cell>
          <cell r="AG14">
            <v>9</v>
          </cell>
          <cell r="AH14">
            <v>0</v>
          </cell>
          <cell r="AI14">
            <v>34</v>
          </cell>
          <cell r="AJ14">
            <v>7</v>
          </cell>
          <cell r="AK14">
            <v>14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14</v>
          </cell>
          <cell r="AQ14">
            <v>3</v>
          </cell>
          <cell r="AR14">
            <v>58</v>
          </cell>
          <cell r="AS14">
            <v>1</v>
          </cell>
          <cell r="AT14">
            <v>0</v>
          </cell>
          <cell r="AU14">
            <v>0</v>
          </cell>
          <cell r="AV14">
            <v>1</v>
          </cell>
          <cell r="AW14">
            <v>14</v>
          </cell>
          <cell r="AX14">
            <v>0</v>
          </cell>
          <cell r="AY14">
            <v>14</v>
          </cell>
          <cell r="AZ14">
            <v>2</v>
          </cell>
          <cell r="BA14">
            <v>0</v>
          </cell>
          <cell r="BB14">
            <v>2</v>
          </cell>
          <cell r="BC14">
            <v>2</v>
          </cell>
          <cell r="BD14">
            <v>0</v>
          </cell>
          <cell r="BE14">
            <v>0</v>
          </cell>
          <cell r="BF14">
            <v>2</v>
          </cell>
          <cell r="BG14">
            <v>18</v>
          </cell>
          <cell r="BH14">
            <v>4</v>
          </cell>
          <cell r="BI14">
            <v>0</v>
          </cell>
          <cell r="BJ14">
            <v>0</v>
          </cell>
          <cell r="BK14">
            <v>4</v>
          </cell>
          <cell r="BL14">
            <v>7</v>
          </cell>
          <cell r="BM14">
            <v>11</v>
          </cell>
          <cell r="BN14">
            <v>18</v>
          </cell>
          <cell r="BO14">
            <v>0</v>
          </cell>
          <cell r="BP14">
            <v>0</v>
          </cell>
          <cell r="BQ14">
            <v>18</v>
          </cell>
          <cell r="BR14">
            <v>22</v>
          </cell>
          <cell r="BS14">
            <v>8</v>
          </cell>
          <cell r="BT14">
            <v>4</v>
          </cell>
          <cell r="BU14">
            <v>12</v>
          </cell>
          <cell r="BV14">
            <v>0</v>
          </cell>
          <cell r="BW14">
            <v>6</v>
          </cell>
          <cell r="BX14">
            <v>58</v>
          </cell>
          <cell r="BY14">
            <v>488</v>
          </cell>
          <cell r="BZ14">
            <v>25</v>
          </cell>
          <cell r="CA14">
            <v>0</v>
          </cell>
          <cell r="CB14">
            <v>25</v>
          </cell>
          <cell r="CC14">
            <v>4</v>
          </cell>
          <cell r="CD14">
            <v>8</v>
          </cell>
          <cell r="CE14">
            <v>0</v>
          </cell>
          <cell r="CF14">
            <v>4</v>
          </cell>
          <cell r="CG14">
            <v>16</v>
          </cell>
          <cell r="CH14">
            <v>0</v>
          </cell>
          <cell r="CI14">
            <v>5</v>
          </cell>
          <cell r="CJ14">
            <v>6</v>
          </cell>
          <cell r="CK14">
            <v>11</v>
          </cell>
          <cell r="CL14">
            <v>52</v>
          </cell>
          <cell r="CM14">
            <v>8</v>
          </cell>
          <cell r="CN14">
            <v>7</v>
          </cell>
          <cell r="CO14">
            <v>0</v>
          </cell>
          <cell r="CP14">
            <v>15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15</v>
          </cell>
          <cell r="CX14">
            <v>67</v>
          </cell>
          <cell r="CY14">
            <v>0</v>
          </cell>
          <cell r="CZ14">
            <v>0</v>
          </cell>
          <cell r="DA14">
            <v>67</v>
          </cell>
          <cell r="DB14">
            <v>555</v>
          </cell>
          <cell r="DC14">
            <v>0</v>
          </cell>
          <cell r="DD14">
            <v>21</v>
          </cell>
          <cell r="DE14">
            <v>14</v>
          </cell>
          <cell r="DF14">
            <v>0</v>
          </cell>
          <cell r="DG14">
            <v>18</v>
          </cell>
          <cell r="DH14">
            <v>0</v>
          </cell>
          <cell r="DI14">
            <v>11</v>
          </cell>
          <cell r="DJ14">
            <v>4</v>
          </cell>
          <cell r="DK14">
            <v>33</v>
          </cell>
          <cell r="DL14">
            <v>68</v>
          </cell>
          <cell r="DM14">
            <v>623</v>
          </cell>
        </row>
        <row r="15">
          <cell r="A15" t="str">
            <v>富田林市</v>
          </cell>
          <cell r="B15">
            <v>6</v>
          </cell>
          <cell r="C15">
            <v>66</v>
          </cell>
          <cell r="D15">
            <v>5</v>
          </cell>
          <cell r="E15">
            <v>4</v>
          </cell>
          <cell r="F15">
            <v>0</v>
          </cell>
          <cell r="G15">
            <v>7</v>
          </cell>
          <cell r="H15">
            <v>82</v>
          </cell>
          <cell r="I15">
            <v>7</v>
          </cell>
          <cell r="J15">
            <v>5</v>
          </cell>
          <cell r="K15">
            <v>8</v>
          </cell>
          <cell r="L15">
            <v>14</v>
          </cell>
          <cell r="M15">
            <v>19</v>
          </cell>
          <cell r="N15">
            <v>0</v>
          </cell>
          <cell r="O15">
            <v>46</v>
          </cell>
          <cell r="P15">
            <v>0</v>
          </cell>
          <cell r="Q15">
            <v>135</v>
          </cell>
          <cell r="R15">
            <v>39</v>
          </cell>
          <cell r="S15">
            <v>20</v>
          </cell>
          <cell r="T15">
            <v>92</v>
          </cell>
          <cell r="U15">
            <v>0</v>
          </cell>
          <cell r="V15">
            <v>121</v>
          </cell>
          <cell r="W15">
            <v>0</v>
          </cell>
          <cell r="X15">
            <v>4</v>
          </cell>
          <cell r="Y15">
            <v>3</v>
          </cell>
          <cell r="Z15">
            <v>16</v>
          </cell>
          <cell r="AA15">
            <v>256</v>
          </cell>
          <cell r="AB15">
            <v>3</v>
          </cell>
          <cell r="AC15">
            <v>22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2</v>
          </cell>
          <cell r="AI15">
            <v>27</v>
          </cell>
          <cell r="AJ15">
            <v>4</v>
          </cell>
          <cell r="AK15">
            <v>14</v>
          </cell>
          <cell r="AL15">
            <v>12</v>
          </cell>
          <cell r="AM15">
            <v>0</v>
          </cell>
          <cell r="AN15">
            <v>0</v>
          </cell>
          <cell r="AO15">
            <v>0</v>
          </cell>
          <cell r="AP15">
            <v>26</v>
          </cell>
          <cell r="AQ15">
            <v>0</v>
          </cell>
          <cell r="AR15">
            <v>57</v>
          </cell>
          <cell r="AS15">
            <v>1</v>
          </cell>
          <cell r="AT15">
            <v>0</v>
          </cell>
          <cell r="AU15">
            <v>0</v>
          </cell>
          <cell r="AV15">
            <v>1</v>
          </cell>
          <cell r="AW15">
            <v>11</v>
          </cell>
          <cell r="AX15">
            <v>0</v>
          </cell>
          <cell r="AY15">
            <v>11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11</v>
          </cell>
          <cell r="BH15">
            <v>6</v>
          </cell>
          <cell r="BI15">
            <v>0</v>
          </cell>
          <cell r="BJ15">
            <v>0</v>
          </cell>
          <cell r="BK15">
            <v>6</v>
          </cell>
          <cell r="BL15">
            <v>0</v>
          </cell>
          <cell r="BM15">
            <v>6</v>
          </cell>
          <cell r="BN15">
            <v>23</v>
          </cell>
          <cell r="BO15">
            <v>0</v>
          </cell>
          <cell r="BP15">
            <v>0</v>
          </cell>
          <cell r="BQ15">
            <v>23</v>
          </cell>
          <cell r="BR15">
            <v>9</v>
          </cell>
          <cell r="BS15">
            <v>14</v>
          </cell>
          <cell r="BT15">
            <v>3</v>
          </cell>
          <cell r="BU15">
            <v>17</v>
          </cell>
          <cell r="BV15">
            <v>0</v>
          </cell>
          <cell r="BW15">
            <v>0</v>
          </cell>
          <cell r="BX15">
            <v>49</v>
          </cell>
          <cell r="BY15">
            <v>560</v>
          </cell>
          <cell r="BZ15">
            <v>25</v>
          </cell>
          <cell r="CA15">
            <v>0</v>
          </cell>
          <cell r="CB15">
            <v>25</v>
          </cell>
          <cell r="CC15">
            <v>10</v>
          </cell>
          <cell r="CD15">
            <v>9</v>
          </cell>
          <cell r="CE15">
            <v>7</v>
          </cell>
          <cell r="CF15">
            <v>10</v>
          </cell>
          <cell r="CG15">
            <v>36</v>
          </cell>
          <cell r="CH15">
            <v>9</v>
          </cell>
          <cell r="CI15">
            <v>5</v>
          </cell>
          <cell r="CJ15">
            <v>0</v>
          </cell>
          <cell r="CK15">
            <v>14</v>
          </cell>
          <cell r="CL15">
            <v>75</v>
          </cell>
          <cell r="CM15">
            <v>9</v>
          </cell>
          <cell r="CN15">
            <v>11</v>
          </cell>
          <cell r="CO15">
            <v>0</v>
          </cell>
          <cell r="CP15">
            <v>20</v>
          </cell>
          <cell r="CQ15">
            <v>0</v>
          </cell>
          <cell r="CR15">
            <v>0</v>
          </cell>
          <cell r="CS15">
            <v>0</v>
          </cell>
          <cell r="CT15">
            <v>32</v>
          </cell>
          <cell r="CU15">
            <v>0</v>
          </cell>
          <cell r="CV15">
            <v>32</v>
          </cell>
          <cell r="CW15">
            <v>52</v>
          </cell>
          <cell r="CX15">
            <v>127</v>
          </cell>
          <cell r="CY15">
            <v>0</v>
          </cell>
          <cell r="CZ15">
            <v>164</v>
          </cell>
          <cell r="DA15">
            <v>291</v>
          </cell>
          <cell r="DB15">
            <v>851</v>
          </cell>
          <cell r="DC15">
            <v>0</v>
          </cell>
          <cell r="DD15">
            <v>35</v>
          </cell>
          <cell r="DE15">
            <v>13</v>
          </cell>
          <cell r="DF15">
            <v>0</v>
          </cell>
          <cell r="DG15">
            <v>14</v>
          </cell>
          <cell r="DH15">
            <v>0</v>
          </cell>
          <cell r="DI15">
            <v>15</v>
          </cell>
          <cell r="DJ15">
            <v>6</v>
          </cell>
          <cell r="DK15">
            <v>35</v>
          </cell>
          <cell r="DL15">
            <v>83</v>
          </cell>
          <cell r="DM15">
            <v>934</v>
          </cell>
        </row>
        <row r="16">
          <cell r="A16" t="str">
            <v>寝屋川市</v>
          </cell>
          <cell r="B16">
            <v>9</v>
          </cell>
          <cell r="C16">
            <v>82</v>
          </cell>
          <cell r="D16">
            <v>8</v>
          </cell>
          <cell r="E16">
            <v>10</v>
          </cell>
          <cell r="F16">
            <v>2</v>
          </cell>
          <cell r="G16">
            <v>14</v>
          </cell>
          <cell r="H16">
            <v>116</v>
          </cell>
          <cell r="I16">
            <v>30</v>
          </cell>
          <cell r="J16">
            <v>27</v>
          </cell>
          <cell r="K16">
            <v>13</v>
          </cell>
          <cell r="L16">
            <v>9</v>
          </cell>
          <cell r="M16">
            <v>46</v>
          </cell>
          <cell r="N16">
            <v>13</v>
          </cell>
          <cell r="O16">
            <v>108</v>
          </cell>
          <cell r="P16">
            <v>0</v>
          </cell>
          <cell r="Q16">
            <v>254</v>
          </cell>
          <cell r="R16">
            <v>46</v>
          </cell>
          <cell r="S16">
            <v>0</v>
          </cell>
          <cell r="T16">
            <v>178</v>
          </cell>
          <cell r="U16">
            <v>0</v>
          </cell>
          <cell r="V16">
            <v>105</v>
          </cell>
          <cell r="W16">
            <v>0</v>
          </cell>
          <cell r="X16">
            <v>12</v>
          </cell>
          <cell r="Y16">
            <v>9</v>
          </cell>
          <cell r="Z16">
            <v>0</v>
          </cell>
          <cell r="AA16">
            <v>304</v>
          </cell>
          <cell r="AB16">
            <v>37</v>
          </cell>
          <cell r="AC16">
            <v>0</v>
          </cell>
          <cell r="AD16">
            <v>76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113</v>
          </cell>
          <cell r="AJ16">
            <v>13</v>
          </cell>
          <cell r="AK16">
            <v>8</v>
          </cell>
          <cell r="AL16">
            <v>55</v>
          </cell>
          <cell r="AM16">
            <v>9</v>
          </cell>
          <cell r="AN16">
            <v>0</v>
          </cell>
          <cell r="AO16">
            <v>2</v>
          </cell>
          <cell r="AP16">
            <v>74</v>
          </cell>
          <cell r="AQ16">
            <v>7</v>
          </cell>
          <cell r="AR16">
            <v>207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6</v>
          </cell>
          <cell r="AX16">
            <v>0</v>
          </cell>
          <cell r="AY16">
            <v>6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6</v>
          </cell>
          <cell r="BH16">
            <v>9</v>
          </cell>
          <cell r="BI16">
            <v>0</v>
          </cell>
          <cell r="BJ16">
            <v>0</v>
          </cell>
          <cell r="BK16">
            <v>9</v>
          </cell>
          <cell r="BL16">
            <v>0</v>
          </cell>
          <cell r="BM16">
            <v>9</v>
          </cell>
          <cell r="BN16">
            <v>43</v>
          </cell>
          <cell r="BO16">
            <v>0</v>
          </cell>
          <cell r="BP16">
            <v>0</v>
          </cell>
          <cell r="BQ16">
            <v>43</v>
          </cell>
          <cell r="BR16">
            <v>25</v>
          </cell>
          <cell r="BS16">
            <v>37</v>
          </cell>
          <cell r="BT16">
            <v>13</v>
          </cell>
          <cell r="BU16">
            <v>50</v>
          </cell>
          <cell r="BV16">
            <v>0</v>
          </cell>
          <cell r="BW16">
            <v>0</v>
          </cell>
          <cell r="BX16">
            <v>118</v>
          </cell>
          <cell r="BY16">
            <v>953</v>
          </cell>
          <cell r="BZ16">
            <v>50</v>
          </cell>
          <cell r="CA16">
            <v>9</v>
          </cell>
          <cell r="CB16">
            <v>59</v>
          </cell>
          <cell r="CC16">
            <v>26</v>
          </cell>
          <cell r="CD16">
            <v>0</v>
          </cell>
          <cell r="CE16">
            <v>0</v>
          </cell>
          <cell r="CF16">
            <v>9</v>
          </cell>
          <cell r="CG16">
            <v>35</v>
          </cell>
          <cell r="CH16">
            <v>7</v>
          </cell>
          <cell r="CI16">
            <v>0</v>
          </cell>
          <cell r="CJ16">
            <v>6</v>
          </cell>
          <cell r="CK16">
            <v>13</v>
          </cell>
          <cell r="CL16">
            <v>107</v>
          </cell>
          <cell r="CM16">
            <v>17</v>
          </cell>
          <cell r="CN16">
            <v>8</v>
          </cell>
          <cell r="CO16">
            <v>0</v>
          </cell>
          <cell r="CP16">
            <v>25</v>
          </cell>
          <cell r="CQ16">
            <v>0</v>
          </cell>
          <cell r="CR16">
            <v>0</v>
          </cell>
          <cell r="CS16">
            <v>0</v>
          </cell>
          <cell r="CT16">
            <v>14</v>
          </cell>
          <cell r="CU16">
            <v>0</v>
          </cell>
          <cell r="CV16">
            <v>14</v>
          </cell>
          <cell r="CW16">
            <v>39</v>
          </cell>
          <cell r="CX16">
            <v>146</v>
          </cell>
          <cell r="CY16">
            <v>0</v>
          </cell>
          <cell r="CZ16">
            <v>0</v>
          </cell>
          <cell r="DA16">
            <v>146</v>
          </cell>
          <cell r="DB16">
            <v>1099</v>
          </cell>
          <cell r="DC16">
            <v>0</v>
          </cell>
          <cell r="DD16">
            <v>39</v>
          </cell>
          <cell r="DE16">
            <v>9</v>
          </cell>
          <cell r="DF16">
            <v>0</v>
          </cell>
          <cell r="DG16">
            <v>32</v>
          </cell>
          <cell r="DH16">
            <v>0</v>
          </cell>
          <cell r="DI16">
            <v>21</v>
          </cell>
          <cell r="DJ16">
            <v>8</v>
          </cell>
          <cell r="DK16">
            <v>61</v>
          </cell>
          <cell r="DL16">
            <v>109</v>
          </cell>
          <cell r="DM16">
            <v>1208</v>
          </cell>
        </row>
        <row r="17">
          <cell r="A17" t="str">
            <v>河内長野市</v>
          </cell>
          <cell r="B17">
            <v>5</v>
          </cell>
          <cell r="C17">
            <v>46</v>
          </cell>
          <cell r="D17">
            <v>6</v>
          </cell>
          <cell r="E17">
            <v>5</v>
          </cell>
          <cell r="F17">
            <v>0</v>
          </cell>
          <cell r="G17">
            <v>6</v>
          </cell>
          <cell r="H17">
            <v>63</v>
          </cell>
          <cell r="I17">
            <v>22</v>
          </cell>
          <cell r="J17">
            <v>17</v>
          </cell>
          <cell r="K17">
            <v>8</v>
          </cell>
          <cell r="L17">
            <v>6</v>
          </cell>
          <cell r="M17">
            <v>6</v>
          </cell>
          <cell r="N17">
            <v>1</v>
          </cell>
          <cell r="O17">
            <v>38</v>
          </cell>
          <cell r="P17">
            <v>0</v>
          </cell>
          <cell r="Q17">
            <v>123</v>
          </cell>
          <cell r="R17">
            <v>35</v>
          </cell>
          <cell r="S17">
            <v>13</v>
          </cell>
          <cell r="T17">
            <v>45</v>
          </cell>
          <cell r="U17">
            <v>0</v>
          </cell>
          <cell r="V17">
            <v>17</v>
          </cell>
          <cell r="W17">
            <v>0</v>
          </cell>
          <cell r="X17">
            <v>8</v>
          </cell>
          <cell r="Y17">
            <v>7</v>
          </cell>
          <cell r="Z17">
            <v>2</v>
          </cell>
          <cell r="AA17">
            <v>92</v>
          </cell>
          <cell r="AB17">
            <v>1</v>
          </cell>
          <cell r="AC17">
            <v>26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27</v>
          </cell>
          <cell r="AJ17">
            <v>0</v>
          </cell>
          <cell r="AK17">
            <v>8</v>
          </cell>
          <cell r="AL17">
            <v>0</v>
          </cell>
          <cell r="AM17">
            <v>0</v>
          </cell>
          <cell r="AN17">
            <v>0</v>
          </cell>
          <cell r="AO17">
            <v>1</v>
          </cell>
          <cell r="AP17">
            <v>9</v>
          </cell>
          <cell r="AQ17">
            <v>13</v>
          </cell>
          <cell r="AR17">
            <v>49</v>
          </cell>
          <cell r="AS17">
            <v>2</v>
          </cell>
          <cell r="AT17">
            <v>0</v>
          </cell>
          <cell r="AU17">
            <v>0</v>
          </cell>
          <cell r="AV17">
            <v>2</v>
          </cell>
          <cell r="AW17">
            <v>12</v>
          </cell>
          <cell r="AX17">
            <v>0</v>
          </cell>
          <cell r="AY17">
            <v>12</v>
          </cell>
          <cell r="AZ17">
            <v>2</v>
          </cell>
          <cell r="BA17">
            <v>0</v>
          </cell>
          <cell r="BB17">
            <v>2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14</v>
          </cell>
          <cell r="BH17">
            <v>5</v>
          </cell>
          <cell r="BI17">
            <v>0</v>
          </cell>
          <cell r="BJ17">
            <v>0</v>
          </cell>
          <cell r="BK17">
            <v>5</v>
          </cell>
          <cell r="BL17">
            <v>7</v>
          </cell>
          <cell r="BM17">
            <v>12</v>
          </cell>
          <cell r="BN17">
            <v>17</v>
          </cell>
          <cell r="BO17">
            <v>2</v>
          </cell>
          <cell r="BP17">
            <v>0</v>
          </cell>
          <cell r="BQ17">
            <v>19</v>
          </cell>
          <cell r="BR17">
            <v>7</v>
          </cell>
          <cell r="BS17">
            <v>7</v>
          </cell>
          <cell r="BT17">
            <v>7</v>
          </cell>
          <cell r="BU17">
            <v>14</v>
          </cell>
          <cell r="BV17">
            <v>0</v>
          </cell>
          <cell r="BW17">
            <v>2</v>
          </cell>
          <cell r="BX17">
            <v>42</v>
          </cell>
          <cell r="BY17">
            <v>374</v>
          </cell>
          <cell r="BZ17">
            <v>26</v>
          </cell>
          <cell r="CA17">
            <v>0</v>
          </cell>
          <cell r="CB17">
            <v>26</v>
          </cell>
          <cell r="CC17">
            <v>8</v>
          </cell>
          <cell r="CD17">
            <v>5</v>
          </cell>
          <cell r="CE17">
            <v>6</v>
          </cell>
          <cell r="CF17">
            <v>20</v>
          </cell>
          <cell r="CG17">
            <v>39</v>
          </cell>
          <cell r="CH17">
            <v>4</v>
          </cell>
          <cell r="CI17">
            <v>5</v>
          </cell>
          <cell r="CJ17">
            <v>0</v>
          </cell>
          <cell r="CK17">
            <v>9</v>
          </cell>
          <cell r="CL17">
            <v>74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74</v>
          </cell>
          <cell r="CY17">
            <v>0</v>
          </cell>
          <cell r="CZ17">
            <v>118</v>
          </cell>
          <cell r="DA17">
            <v>192</v>
          </cell>
          <cell r="DB17">
            <v>566</v>
          </cell>
          <cell r="DC17">
            <v>0</v>
          </cell>
          <cell r="DD17">
            <v>23</v>
          </cell>
          <cell r="DE17">
            <v>16</v>
          </cell>
          <cell r="DF17">
            <v>0</v>
          </cell>
          <cell r="DG17">
            <v>13</v>
          </cell>
          <cell r="DH17">
            <v>0</v>
          </cell>
          <cell r="DI17">
            <v>15</v>
          </cell>
          <cell r="DJ17">
            <v>3</v>
          </cell>
          <cell r="DK17">
            <v>31</v>
          </cell>
          <cell r="DL17">
            <v>70</v>
          </cell>
          <cell r="DM17">
            <v>636</v>
          </cell>
        </row>
        <row r="18">
          <cell r="A18" t="str">
            <v>松原市</v>
          </cell>
          <cell r="B18">
            <v>6</v>
          </cell>
          <cell r="C18">
            <v>57</v>
          </cell>
          <cell r="D18">
            <v>7</v>
          </cell>
          <cell r="E18">
            <v>6</v>
          </cell>
          <cell r="F18">
            <v>0</v>
          </cell>
          <cell r="G18">
            <v>6</v>
          </cell>
          <cell r="H18">
            <v>76</v>
          </cell>
          <cell r="I18">
            <v>5</v>
          </cell>
          <cell r="J18">
            <v>8</v>
          </cell>
          <cell r="K18">
            <v>8</v>
          </cell>
          <cell r="L18">
            <v>4</v>
          </cell>
          <cell r="M18">
            <v>16</v>
          </cell>
          <cell r="N18">
            <v>0</v>
          </cell>
          <cell r="O18">
            <v>36</v>
          </cell>
          <cell r="P18">
            <v>0</v>
          </cell>
          <cell r="Q18">
            <v>117</v>
          </cell>
          <cell r="R18">
            <v>39</v>
          </cell>
          <cell r="S18">
            <v>19</v>
          </cell>
          <cell r="T18">
            <v>80</v>
          </cell>
          <cell r="U18">
            <v>0</v>
          </cell>
          <cell r="V18">
            <v>100</v>
          </cell>
          <cell r="W18">
            <v>0</v>
          </cell>
          <cell r="X18">
            <v>0</v>
          </cell>
          <cell r="Y18">
            <v>3</v>
          </cell>
          <cell r="Z18">
            <v>3</v>
          </cell>
          <cell r="AA18">
            <v>205</v>
          </cell>
          <cell r="AB18">
            <v>23</v>
          </cell>
          <cell r="AC18">
            <v>1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24</v>
          </cell>
          <cell r="AJ18">
            <v>6</v>
          </cell>
          <cell r="AK18">
            <v>15</v>
          </cell>
          <cell r="AL18">
            <v>28</v>
          </cell>
          <cell r="AM18">
            <v>0</v>
          </cell>
          <cell r="AN18">
            <v>0</v>
          </cell>
          <cell r="AO18">
            <v>0</v>
          </cell>
          <cell r="AP18">
            <v>43</v>
          </cell>
          <cell r="AQ18">
            <v>0</v>
          </cell>
          <cell r="AR18">
            <v>73</v>
          </cell>
          <cell r="AS18">
            <v>1</v>
          </cell>
          <cell r="AT18">
            <v>0</v>
          </cell>
          <cell r="AU18">
            <v>0</v>
          </cell>
          <cell r="AV18">
            <v>1</v>
          </cell>
          <cell r="AW18">
            <v>3</v>
          </cell>
          <cell r="AX18">
            <v>0</v>
          </cell>
          <cell r="AY18">
            <v>3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3</v>
          </cell>
          <cell r="BH18">
            <v>4</v>
          </cell>
          <cell r="BI18">
            <v>0</v>
          </cell>
          <cell r="BJ18">
            <v>0</v>
          </cell>
          <cell r="BK18">
            <v>4</v>
          </cell>
          <cell r="BL18">
            <v>5</v>
          </cell>
          <cell r="BM18">
            <v>9</v>
          </cell>
          <cell r="BN18">
            <v>19</v>
          </cell>
          <cell r="BO18">
            <v>4</v>
          </cell>
          <cell r="BP18">
            <v>0</v>
          </cell>
          <cell r="BQ18">
            <v>23</v>
          </cell>
          <cell r="BR18">
            <v>15</v>
          </cell>
          <cell r="BS18">
            <v>15</v>
          </cell>
          <cell r="BT18">
            <v>3</v>
          </cell>
          <cell r="BU18">
            <v>18</v>
          </cell>
          <cell r="BV18">
            <v>0</v>
          </cell>
          <cell r="BW18">
            <v>6</v>
          </cell>
          <cell r="BX18">
            <v>62</v>
          </cell>
          <cell r="BY18">
            <v>515</v>
          </cell>
          <cell r="BZ18">
            <v>20</v>
          </cell>
          <cell r="CA18">
            <v>6</v>
          </cell>
          <cell r="CB18">
            <v>26</v>
          </cell>
          <cell r="CC18">
            <v>9</v>
          </cell>
          <cell r="CD18">
            <v>3</v>
          </cell>
          <cell r="CE18">
            <v>0</v>
          </cell>
          <cell r="CF18">
            <v>8</v>
          </cell>
          <cell r="CG18">
            <v>20</v>
          </cell>
          <cell r="CH18">
            <v>5</v>
          </cell>
          <cell r="CI18">
            <v>3</v>
          </cell>
          <cell r="CJ18">
            <v>0</v>
          </cell>
          <cell r="CK18">
            <v>8</v>
          </cell>
          <cell r="CL18">
            <v>54</v>
          </cell>
          <cell r="CM18">
            <v>11</v>
          </cell>
          <cell r="CN18">
            <v>5</v>
          </cell>
          <cell r="CO18">
            <v>0</v>
          </cell>
          <cell r="CP18">
            <v>16</v>
          </cell>
          <cell r="CQ18">
            <v>0</v>
          </cell>
          <cell r="CR18">
            <v>0</v>
          </cell>
          <cell r="CS18">
            <v>0</v>
          </cell>
          <cell r="CT18">
            <v>38</v>
          </cell>
          <cell r="CU18">
            <v>0</v>
          </cell>
          <cell r="CV18">
            <v>38</v>
          </cell>
          <cell r="CW18">
            <v>54</v>
          </cell>
          <cell r="CX18">
            <v>108</v>
          </cell>
          <cell r="CY18">
            <v>0</v>
          </cell>
          <cell r="CZ18">
            <v>114</v>
          </cell>
          <cell r="DA18">
            <v>222</v>
          </cell>
          <cell r="DB18">
            <v>737</v>
          </cell>
          <cell r="DC18">
            <v>0</v>
          </cell>
          <cell r="DD18">
            <v>20</v>
          </cell>
          <cell r="DE18">
            <v>8</v>
          </cell>
          <cell r="DF18">
            <v>0</v>
          </cell>
          <cell r="DG18">
            <v>18</v>
          </cell>
          <cell r="DH18">
            <v>0</v>
          </cell>
          <cell r="DI18">
            <v>9</v>
          </cell>
          <cell r="DJ18">
            <v>10</v>
          </cell>
          <cell r="DK18">
            <v>37</v>
          </cell>
          <cell r="DL18">
            <v>65</v>
          </cell>
          <cell r="DM18">
            <v>802</v>
          </cell>
        </row>
        <row r="19">
          <cell r="A19" t="str">
            <v>大東市</v>
          </cell>
          <cell r="B19">
            <v>7</v>
          </cell>
          <cell r="C19">
            <v>46</v>
          </cell>
          <cell r="D19">
            <v>8</v>
          </cell>
          <cell r="E19">
            <v>7</v>
          </cell>
          <cell r="F19">
            <v>0</v>
          </cell>
          <cell r="G19">
            <v>9</v>
          </cell>
          <cell r="H19">
            <v>70</v>
          </cell>
          <cell r="I19">
            <v>19</v>
          </cell>
          <cell r="J19">
            <v>17</v>
          </cell>
          <cell r="K19">
            <v>8</v>
          </cell>
          <cell r="L19">
            <v>5</v>
          </cell>
          <cell r="M19">
            <v>10</v>
          </cell>
          <cell r="N19">
            <v>0</v>
          </cell>
          <cell r="O19">
            <v>40</v>
          </cell>
          <cell r="P19">
            <v>0</v>
          </cell>
          <cell r="Q19">
            <v>129</v>
          </cell>
          <cell r="R19">
            <v>44</v>
          </cell>
          <cell r="S19">
            <v>11</v>
          </cell>
          <cell r="T19">
            <v>62</v>
          </cell>
          <cell r="U19">
            <v>3</v>
          </cell>
          <cell r="V19">
            <v>62</v>
          </cell>
          <cell r="W19">
            <v>14</v>
          </cell>
          <cell r="X19">
            <v>19</v>
          </cell>
          <cell r="Y19">
            <v>3</v>
          </cell>
          <cell r="Z19">
            <v>4</v>
          </cell>
          <cell r="AA19">
            <v>178</v>
          </cell>
          <cell r="AB19">
            <v>4</v>
          </cell>
          <cell r="AC19">
            <v>23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27</v>
          </cell>
          <cell r="AJ19">
            <v>3</v>
          </cell>
          <cell r="AK19">
            <v>2</v>
          </cell>
          <cell r="AL19">
            <v>1</v>
          </cell>
          <cell r="AM19">
            <v>0</v>
          </cell>
          <cell r="AN19">
            <v>2</v>
          </cell>
          <cell r="AO19">
            <v>0</v>
          </cell>
          <cell r="AP19">
            <v>5</v>
          </cell>
          <cell r="AQ19">
            <v>6</v>
          </cell>
          <cell r="AR19">
            <v>41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5</v>
          </cell>
          <cell r="AX19">
            <v>0</v>
          </cell>
          <cell r="AY19">
            <v>5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5</v>
          </cell>
          <cell r="BH19">
            <v>4</v>
          </cell>
          <cell r="BI19">
            <v>0</v>
          </cell>
          <cell r="BJ19">
            <v>0</v>
          </cell>
          <cell r="BK19">
            <v>4</v>
          </cell>
          <cell r="BL19">
            <v>4</v>
          </cell>
          <cell r="BM19">
            <v>8</v>
          </cell>
          <cell r="BN19">
            <v>20</v>
          </cell>
          <cell r="BO19">
            <v>0</v>
          </cell>
          <cell r="BP19">
            <v>0</v>
          </cell>
          <cell r="BQ19">
            <v>20</v>
          </cell>
          <cell r="BR19">
            <v>21</v>
          </cell>
          <cell r="BS19">
            <v>5</v>
          </cell>
          <cell r="BT19">
            <v>6</v>
          </cell>
          <cell r="BU19">
            <v>11</v>
          </cell>
          <cell r="BV19">
            <v>0</v>
          </cell>
          <cell r="BW19">
            <v>0</v>
          </cell>
          <cell r="BX19">
            <v>52</v>
          </cell>
          <cell r="BY19">
            <v>464</v>
          </cell>
          <cell r="BZ19">
            <v>41</v>
          </cell>
          <cell r="CA19">
            <v>4</v>
          </cell>
          <cell r="CB19">
            <v>45</v>
          </cell>
          <cell r="CC19">
            <v>10</v>
          </cell>
          <cell r="CD19">
            <v>5</v>
          </cell>
          <cell r="CE19">
            <v>0</v>
          </cell>
          <cell r="CF19">
            <v>8</v>
          </cell>
          <cell r="CG19">
            <v>23</v>
          </cell>
          <cell r="CH19">
            <v>4</v>
          </cell>
          <cell r="CI19">
            <v>0</v>
          </cell>
          <cell r="CJ19">
            <v>0</v>
          </cell>
          <cell r="CK19">
            <v>4</v>
          </cell>
          <cell r="CL19">
            <v>72</v>
          </cell>
          <cell r="CM19">
            <v>0</v>
          </cell>
          <cell r="CN19">
            <v>7</v>
          </cell>
          <cell r="CO19">
            <v>0</v>
          </cell>
          <cell r="CP19">
            <v>7</v>
          </cell>
          <cell r="CQ19">
            <v>0</v>
          </cell>
          <cell r="CR19">
            <v>0</v>
          </cell>
          <cell r="CS19">
            <v>0</v>
          </cell>
          <cell r="CT19">
            <v>6</v>
          </cell>
          <cell r="CU19">
            <v>0</v>
          </cell>
          <cell r="CV19">
            <v>6</v>
          </cell>
          <cell r="CW19">
            <v>13</v>
          </cell>
          <cell r="CX19">
            <v>85</v>
          </cell>
          <cell r="CY19">
            <v>0</v>
          </cell>
          <cell r="CZ19">
            <v>0</v>
          </cell>
          <cell r="DA19">
            <v>85</v>
          </cell>
          <cell r="DB19">
            <v>549</v>
          </cell>
          <cell r="DC19">
            <v>0</v>
          </cell>
          <cell r="DD19">
            <v>24</v>
          </cell>
          <cell r="DE19">
            <v>15</v>
          </cell>
          <cell r="DF19">
            <v>0</v>
          </cell>
          <cell r="DG19">
            <v>24</v>
          </cell>
          <cell r="DH19">
            <v>0</v>
          </cell>
          <cell r="DI19">
            <v>18</v>
          </cell>
          <cell r="DJ19">
            <v>5</v>
          </cell>
          <cell r="DK19">
            <v>47</v>
          </cell>
          <cell r="DL19">
            <v>86</v>
          </cell>
          <cell r="DM19">
            <v>635</v>
          </cell>
        </row>
        <row r="20">
          <cell r="A20" t="str">
            <v>和泉市</v>
          </cell>
          <cell r="B20">
            <v>8</v>
          </cell>
          <cell r="C20">
            <v>56</v>
          </cell>
          <cell r="D20">
            <v>6</v>
          </cell>
          <cell r="E20">
            <v>12</v>
          </cell>
          <cell r="F20">
            <v>0</v>
          </cell>
          <cell r="G20">
            <v>9</v>
          </cell>
          <cell r="H20">
            <v>83</v>
          </cell>
          <cell r="I20">
            <v>15</v>
          </cell>
          <cell r="J20">
            <v>7</v>
          </cell>
          <cell r="K20">
            <v>7</v>
          </cell>
          <cell r="L20">
            <v>9</v>
          </cell>
          <cell r="M20">
            <v>39</v>
          </cell>
          <cell r="N20">
            <v>0</v>
          </cell>
          <cell r="O20">
            <v>62</v>
          </cell>
          <cell r="P20">
            <v>0</v>
          </cell>
          <cell r="Q20">
            <v>160</v>
          </cell>
          <cell r="R20">
            <v>43</v>
          </cell>
          <cell r="S20">
            <v>22</v>
          </cell>
          <cell r="T20">
            <v>103</v>
          </cell>
          <cell r="U20">
            <v>0</v>
          </cell>
          <cell r="V20">
            <v>188</v>
          </cell>
          <cell r="W20">
            <v>0</v>
          </cell>
          <cell r="X20">
            <v>0</v>
          </cell>
          <cell r="Y20">
            <v>12</v>
          </cell>
          <cell r="Z20">
            <v>6</v>
          </cell>
          <cell r="AA20">
            <v>331</v>
          </cell>
          <cell r="AB20">
            <v>4</v>
          </cell>
          <cell r="AC20">
            <v>40</v>
          </cell>
          <cell r="AD20">
            <v>0</v>
          </cell>
          <cell r="AE20">
            <v>0</v>
          </cell>
          <cell r="AF20">
            <v>0</v>
          </cell>
          <cell r="AG20">
            <v>3</v>
          </cell>
          <cell r="AH20">
            <v>7</v>
          </cell>
          <cell r="AI20">
            <v>54</v>
          </cell>
          <cell r="AJ20">
            <v>6</v>
          </cell>
          <cell r="AK20">
            <v>7</v>
          </cell>
          <cell r="AL20">
            <v>2</v>
          </cell>
          <cell r="AM20">
            <v>0</v>
          </cell>
          <cell r="AN20">
            <v>0</v>
          </cell>
          <cell r="AO20">
            <v>0</v>
          </cell>
          <cell r="AP20">
            <v>9</v>
          </cell>
          <cell r="AQ20">
            <v>1</v>
          </cell>
          <cell r="AR20">
            <v>70</v>
          </cell>
          <cell r="AS20">
            <v>5</v>
          </cell>
          <cell r="AT20">
            <v>0</v>
          </cell>
          <cell r="AU20">
            <v>0</v>
          </cell>
          <cell r="AV20">
            <v>5</v>
          </cell>
          <cell r="AW20">
            <v>16</v>
          </cell>
          <cell r="AX20">
            <v>0</v>
          </cell>
          <cell r="AY20">
            <v>16</v>
          </cell>
          <cell r="AZ20">
            <v>1</v>
          </cell>
          <cell r="BA20">
            <v>0</v>
          </cell>
          <cell r="BB20">
            <v>1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17</v>
          </cell>
          <cell r="BH20">
            <v>6</v>
          </cell>
          <cell r="BI20">
            <v>1</v>
          </cell>
          <cell r="BJ20">
            <v>0</v>
          </cell>
          <cell r="BK20">
            <v>7</v>
          </cell>
          <cell r="BL20">
            <v>3</v>
          </cell>
          <cell r="BM20">
            <v>10</v>
          </cell>
          <cell r="BN20">
            <v>24</v>
          </cell>
          <cell r="BO20">
            <v>1</v>
          </cell>
          <cell r="BP20">
            <v>0</v>
          </cell>
          <cell r="BQ20">
            <v>25</v>
          </cell>
          <cell r="BR20">
            <v>45</v>
          </cell>
          <cell r="BS20">
            <v>16</v>
          </cell>
          <cell r="BT20">
            <v>10</v>
          </cell>
          <cell r="BU20">
            <v>26</v>
          </cell>
          <cell r="BV20">
            <v>0</v>
          </cell>
          <cell r="BW20">
            <v>0</v>
          </cell>
          <cell r="BX20">
            <v>96</v>
          </cell>
          <cell r="BY20">
            <v>740</v>
          </cell>
          <cell r="BZ20">
            <v>35</v>
          </cell>
          <cell r="CA20">
            <v>4</v>
          </cell>
          <cell r="CB20">
            <v>39</v>
          </cell>
          <cell r="CC20">
            <v>17</v>
          </cell>
          <cell r="CD20">
            <v>7</v>
          </cell>
          <cell r="CE20">
            <v>0</v>
          </cell>
          <cell r="CF20">
            <v>14</v>
          </cell>
          <cell r="CG20">
            <v>38</v>
          </cell>
          <cell r="CH20">
            <v>14</v>
          </cell>
          <cell r="CI20">
            <v>0</v>
          </cell>
          <cell r="CJ20">
            <v>0</v>
          </cell>
          <cell r="CK20">
            <v>14</v>
          </cell>
          <cell r="CL20">
            <v>91</v>
          </cell>
          <cell r="CM20">
            <v>37</v>
          </cell>
          <cell r="CN20">
            <v>13</v>
          </cell>
          <cell r="CO20">
            <v>0</v>
          </cell>
          <cell r="CP20">
            <v>50</v>
          </cell>
          <cell r="CQ20">
            <v>0</v>
          </cell>
          <cell r="CR20">
            <v>0</v>
          </cell>
          <cell r="CS20">
            <v>0</v>
          </cell>
          <cell r="CT20">
            <v>9</v>
          </cell>
          <cell r="CU20">
            <v>0</v>
          </cell>
          <cell r="CV20">
            <v>9</v>
          </cell>
          <cell r="CW20">
            <v>59</v>
          </cell>
          <cell r="CX20">
            <v>150</v>
          </cell>
          <cell r="CY20">
            <v>0</v>
          </cell>
          <cell r="CZ20">
            <v>166</v>
          </cell>
          <cell r="DA20">
            <v>316</v>
          </cell>
          <cell r="DB20">
            <v>1056</v>
          </cell>
          <cell r="DC20">
            <v>0</v>
          </cell>
          <cell r="DD20">
            <v>31</v>
          </cell>
          <cell r="DE20">
            <v>19</v>
          </cell>
          <cell r="DF20">
            <v>0</v>
          </cell>
          <cell r="DG20">
            <v>17</v>
          </cell>
          <cell r="DH20">
            <v>0</v>
          </cell>
          <cell r="DI20">
            <v>15</v>
          </cell>
          <cell r="DJ20">
            <v>9</v>
          </cell>
          <cell r="DK20">
            <v>41</v>
          </cell>
          <cell r="DL20">
            <v>91</v>
          </cell>
          <cell r="DM20">
            <v>1147</v>
          </cell>
        </row>
        <row r="21">
          <cell r="A21" t="str">
            <v>箕面市</v>
          </cell>
          <cell r="B21">
            <v>12</v>
          </cell>
          <cell r="C21">
            <v>71</v>
          </cell>
          <cell r="D21">
            <v>6</v>
          </cell>
          <cell r="E21">
            <v>5</v>
          </cell>
          <cell r="F21">
            <v>0</v>
          </cell>
          <cell r="G21">
            <v>9</v>
          </cell>
          <cell r="H21">
            <v>91</v>
          </cell>
          <cell r="I21">
            <v>2</v>
          </cell>
          <cell r="J21">
            <v>39</v>
          </cell>
          <cell r="K21">
            <v>7</v>
          </cell>
          <cell r="L21">
            <v>5</v>
          </cell>
          <cell r="M21">
            <v>21</v>
          </cell>
          <cell r="N21">
            <v>0</v>
          </cell>
          <cell r="O21">
            <v>72</v>
          </cell>
          <cell r="P21">
            <v>21</v>
          </cell>
          <cell r="Q21">
            <v>186</v>
          </cell>
          <cell r="R21">
            <v>39</v>
          </cell>
          <cell r="S21">
            <v>53</v>
          </cell>
          <cell r="T21">
            <v>54</v>
          </cell>
          <cell r="U21">
            <v>13</v>
          </cell>
          <cell r="V21">
            <v>84</v>
          </cell>
          <cell r="W21">
            <v>0</v>
          </cell>
          <cell r="X21">
            <v>19</v>
          </cell>
          <cell r="Y21">
            <v>6</v>
          </cell>
          <cell r="Z21">
            <v>0</v>
          </cell>
          <cell r="AA21">
            <v>229</v>
          </cell>
          <cell r="AB21">
            <v>35</v>
          </cell>
          <cell r="AC21">
            <v>6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41</v>
          </cell>
          <cell r="AJ21">
            <v>0</v>
          </cell>
          <cell r="AK21">
            <v>6</v>
          </cell>
          <cell r="AL21">
            <v>28</v>
          </cell>
          <cell r="AM21">
            <v>2</v>
          </cell>
          <cell r="AN21">
            <v>0</v>
          </cell>
          <cell r="AO21">
            <v>0</v>
          </cell>
          <cell r="AP21">
            <v>36</v>
          </cell>
          <cell r="AQ21">
            <v>0</v>
          </cell>
          <cell r="AR21">
            <v>77</v>
          </cell>
          <cell r="AS21">
            <v>2</v>
          </cell>
          <cell r="AT21">
            <v>0</v>
          </cell>
          <cell r="AU21">
            <v>0</v>
          </cell>
          <cell r="AV21">
            <v>2</v>
          </cell>
          <cell r="AW21">
            <v>7</v>
          </cell>
          <cell r="AX21">
            <v>0</v>
          </cell>
          <cell r="AY21">
            <v>7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7</v>
          </cell>
          <cell r="BH21">
            <v>5</v>
          </cell>
          <cell r="BI21">
            <v>1</v>
          </cell>
          <cell r="BJ21">
            <v>0</v>
          </cell>
          <cell r="BK21">
            <v>6</v>
          </cell>
          <cell r="BL21">
            <v>7</v>
          </cell>
          <cell r="BM21">
            <v>13</v>
          </cell>
          <cell r="BN21">
            <v>23</v>
          </cell>
          <cell r="BO21">
            <v>0</v>
          </cell>
          <cell r="BP21">
            <v>0</v>
          </cell>
          <cell r="BQ21">
            <v>23</v>
          </cell>
          <cell r="BR21">
            <v>21</v>
          </cell>
          <cell r="BS21">
            <v>53</v>
          </cell>
          <cell r="BT21">
            <v>14</v>
          </cell>
          <cell r="BU21">
            <v>67</v>
          </cell>
          <cell r="BV21">
            <v>0</v>
          </cell>
          <cell r="BW21">
            <v>0</v>
          </cell>
          <cell r="BX21">
            <v>111</v>
          </cell>
          <cell r="BY21">
            <v>676</v>
          </cell>
          <cell r="BZ21">
            <v>87</v>
          </cell>
          <cell r="CA21">
            <v>1</v>
          </cell>
          <cell r="CB21">
            <v>88</v>
          </cell>
          <cell r="CC21">
            <v>7</v>
          </cell>
          <cell r="CD21">
            <v>3</v>
          </cell>
          <cell r="CE21">
            <v>0</v>
          </cell>
          <cell r="CF21">
            <v>21</v>
          </cell>
          <cell r="CG21">
            <v>31</v>
          </cell>
          <cell r="CH21">
            <v>5</v>
          </cell>
          <cell r="CI21">
            <v>0</v>
          </cell>
          <cell r="CJ21">
            <v>0</v>
          </cell>
          <cell r="CK21">
            <v>5</v>
          </cell>
          <cell r="CL21">
            <v>124</v>
          </cell>
          <cell r="CM21">
            <v>28</v>
          </cell>
          <cell r="CN21">
            <v>6</v>
          </cell>
          <cell r="CO21">
            <v>0</v>
          </cell>
          <cell r="CP21">
            <v>34</v>
          </cell>
          <cell r="CQ21">
            <v>0</v>
          </cell>
          <cell r="CR21">
            <v>0</v>
          </cell>
          <cell r="CS21">
            <v>0</v>
          </cell>
          <cell r="CT21">
            <v>22</v>
          </cell>
          <cell r="CU21">
            <v>0</v>
          </cell>
          <cell r="CV21">
            <v>22</v>
          </cell>
          <cell r="CW21">
            <v>56</v>
          </cell>
          <cell r="CX21">
            <v>180</v>
          </cell>
          <cell r="CY21">
            <v>0</v>
          </cell>
          <cell r="CZ21">
            <v>138</v>
          </cell>
          <cell r="DA21">
            <v>318</v>
          </cell>
          <cell r="DB21">
            <v>994</v>
          </cell>
          <cell r="DC21">
            <v>482</v>
          </cell>
          <cell r="DD21">
            <v>31</v>
          </cell>
          <cell r="DE21">
            <v>8</v>
          </cell>
          <cell r="DF21">
            <v>0</v>
          </cell>
          <cell r="DG21">
            <v>12</v>
          </cell>
          <cell r="DH21">
            <v>20</v>
          </cell>
          <cell r="DI21">
            <v>34</v>
          </cell>
          <cell r="DJ21">
            <v>3</v>
          </cell>
          <cell r="DK21">
            <v>69</v>
          </cell>
          <cell r="DL21">
            <v>590</v>
          </cell>
          <cell r="DM21">
            <v>1584</v>
          </cell>
        </row>
        <row r="22">
          <cell r="A22" t="str">
            <v>柏原市</v>
          </cell>
          <cell r="B22">
            <v>6</v>
          </cell>
          <cell r="C22">
            <v>40</v>
          </cell>
          <cell r="D22">
            <v>4</v>
          </cell>
          <cell r="E22">
            <v>18</v>
          </cell>
          <cell r="F22">
            <v>0</v>
          </cell>
          <cell r="G22">
            <v>4</v>
          </cell>
          <cell r="H22">
            <v>66</v>
          </cell>
          <cell r="I22">
            <v>7</v>
          </cell>
          <cell r="J22">
            <v>16</v>
          </cell>
          <cell r="K22">
            <v>6</v>
          </cell>
          <cell r="L22">
            <v>4</v>
          </cell>
          <cell r="M22">
            <v>15</v>
          </cell>
          <cell r="N22">
            <v>0</v>
          </cell>
          <cell r="O22">
            <v>41</v>
          </cell>
          <cell r="P22">
            <v>0</v>
          </cell>
          <cell r="Q22">
            <v>114</v>
          </cell>
          <cell r="R22">
            <v>34</v>
          </cell>
          <cell r="S22">
            <v>29</v>
          </cell>
          <cell r="T22">
            <v>29</v>
          </cell>
          <cell r="U22">
            <v>0</v>
          </cell>
          <cell r="V22">
            <v>49</v>
          </cell>
          <cell r="W22">
            <v>0</v>
          </cell>
          <cell r="X22">
            <v>6</v>
          </cell>
          <cell r="Y22">
            <v>2</v>
          </cell>
          <cell r="Z22">
            <v>0</v>
          </cell>
          <cell r="AA22">
            <v>115</v>
          </cell>
          <cell r="AB22">
            <v>9</v>
          </cell>
          <cell r="AC22">
            <v>6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15</v>
          </cell>
          <cell r="AJ22">
            <v>1</v>
          </cell>
          <cell r="AK22">
            <v>3</v>
          </cell>
          <cell r="AL22">
            <v>3</v>
          </cell>
          <cell r="AM22">
            <v>0</v>
          </cell>
          <cell r="AN22">
            <v>0</v>
          </cell>
          <cell r="AO22">
            <v>0</v>
          </cell>
          <cell r="AP22">
            <v>6</v>
          </cell>
          <cell r="AQ22">
            <v>3</v>
          </cell>
          <cell r="AR22">
            <v>25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6</v>
          </cell>
          <cell r="AX22">
            <v>0</v>
          </cell>
          <cell r="AY22">
            <v>6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6</v>
          </cell>
          <cell r="BH22">
            <v>3</v>
          </cell>
          <cell r="BI22">
            <v>0</v>
          </cell>
          <cell r="BJ22">
            <v>0</v>
          </cell>
          <cell r="BK22">
            <v>3</v>
          </cell>
          <cell r="BL22">
            <v>6</v>
          </cell>
          <cell r="BM22">
            <v>9</v>
          </cell>
          <cell r="BN22">
            <v>23</v>
          </cell>
          <cell r="BO22">
            <v>3</v>
          </cell>
          <cell r="BP22">
            <v>0</v>
          </cell>
          <cell r="BQ22">
            <v>26</v>
          </cell>
          <cell r="BR22">
            <v>11</v>
          </cell>
          <cell r="BS22">
            <v>3</v>
          </cell>
          <cell r="BT22">
            <v>4</v>
          </cell>
          <cell r="BU22">
            <v>7</v>
          </cell>
          <cell r="BV22">
            <v>0</v>
          </cell>
          <cell r="BW22">
            <v>0</v>
          </cell>
          <cell r="BX22">
            <v>44</v>
          </cell>
          <cell r="BY22">
            <v>353</v>
          </cell>
          <cell r="BZ22">
            <v>23</v>
          </cell>
          <cell r="CA22">
            <v>0</v>
          </cell>
          <cell r="CB22">
            <v>23</v>
          </cell>
          <cell r="CC22">
            <v>6</v>
          </cell>
          <cell r="CD22">
            <v>6</v>
          </cell>
          <cell r="CE22">
            <v>5</v>
          </cell>
          <cell r="CF22">
            <v>10</v>
          </cell>
          <cell r="CG22">
            <v>27</v>
          </cell>
          <cell r="CH22">
            <v>3</v>
          </cell>
          <cell r="CI22">
            <v>0</v>
          </cell>
          <cell r="CJ22">
            <v>0</v>
          </cell>
          <cell r="CK22">
            <v>3</v>
          </cell>
          <cell r="CL22">
            <v>53</v>
          </cell>
          <cell r="CM22">
            <v>0</v>
          </cell>
          <cell r="CN22">
            <v>1</v>
          </cell>
          <cell r="CO22">
            <v>0</v>
          </cell>
          <cell r="CP22">
            <v>1</v>
          </cell>
          <cell r="CQ22">
            <v>0</v>
          </cell>
          <cell r="CR22">
            <v>0</v>
          </cell>
          <cell r="CS22">
            <v>0</v>
          </cell>
          <cell r="CT22">
            <v>14</v>
          </cell>
          <cell r="CU22">
            <v>0</v>
          </cell>
          <cell r="CV22">
            <v>14</v>
          </cell>
          <cell r="CW22">
            <v>15</v>
          </cell>
          <cell r="CX22">
            <v>68</v>
          </cell>
          <cell r="CY22">
            <v>0</v>
          </cell>
          <cell r="CZ22">
            <v>0</v>
          </cell>
          <cell r="DA22">
            <v>68</v>
          </cell>
          <cell r="DB22">
            <v>421</v>
          </cell>
          <cell r="DC22">
            <v>253</v>
          </cell>
          <cell r="DD22">
            <v>24</v>
          </cell>
          <cell r="DE22">
            <v>21</v>
          </cell>
          <cell r="DF22">
            <v>0</v>
          </cell>
          <cell r="DG22">
            <v>14</v>
          </cell>
          <cell r="DH22">
            <v>0</v>
          </cell>
          <cell r="DI22">
            <v>9</v>
          </cell>
          <cell r="DJ22">
            <v>5</v>
          </cell>
          <cell r="DK22">
            <v>28</v>
          </cell>
          <cell r="DL22">
            <v>326</v>
          </cell>
          <cell r="DM22">
            <v>747</v>
          </cell>
        </row>
        <row r="23">
          <cell r="A23" t="str">
            <v>羽曳野市</v>
          </cell>
          <cell r="B23">
            <v>6</v>
          </cell>
          <cell r="C23">
            <v>51</v>
          </cell>
          <cell r="D23">
            <v>8</v>
          </cell>
          <cell r="E23">
            <v>11</v>
          </cell>
          <cell r="F23">
            <v>0</v>
          </cell>
          <cell r="G23">
            <v>9</v>
          </cell>
          <cell r="H23">
            <v>79</v>
          </cell>
          <cell r="I23">
            <v>9</v>
          </cell>
          <cell r="J23">
            <v>22</v>
          </cell>
          <cell r="K23">
            <v>7</v>
          </cell>
          <cell r="L23">
            <v>3</v>
          </cell>
          <cell r="M23">
            <v>25</v>
          </cell>
          <cell r="N23">
            <v>4</v>
          </cell>
          <cell r="O23">
            <v>61</v>
          </cell>
          <cell r="P23">
            <v>1</v>
          </cell>
          <cell r="Q23">
            <v>150</v>
          </cell>
          <cell r="R23">
            <v>40</v>
          </cell>
          <cell r="S23">
            <v>27</v>
          </cell>
          <cell r="T23">
            <v>84</v>
          </cell>
          <cell r="U23">
            <v>0</v>
          </cell>
          <cell r="V23">
            <v>70</v>
          </cell>
          <cell r="W23">
            <v>2</v>
          </cell>
          <cell r="X23">
            <v>0</v>
          </cell>
          <cell r="Y23">
            <v>4</v>
          </cell>
          <cell r="Z23">
            <v>2</v>
          </cell>
          <cell r="AA23">
            <v>189</v>
          </cell>
          <cell r="AB23">
            <v>5</v>
          </cell>
          <cell r="AC23">
            <v>17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22</v>
          </cell>
          <cell r="AJ23">
            <v>3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25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8</v>
          </cell>
          <cell r="AX23">
            <v>0</v>
          </cell>
          <cell r="AY23">
            <v>8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8</v>
          </cell>
          <cell r="BH23">
            <v>10</v>
          </cell>
          <cell r="BI23">
            <v>0</v>
          </cell>
          <cell r="BJ23">
            <v>0</v>
          </cell>
          <cell r="BK23">
            <v>10</v>
          </cell>
          <cell r="BL23">
            <v>9</v>
          </cell>
          <cell r="BM23">
            <v>19</v>
          </cell>
          <cell r="BN23">
            <v>21</v>
          </cell>
          <cell r="BO23">
            <v>1</v>
          </cell>
          <cell r="BP23">
            <v>0</v>
          </cell>
          <cell r="BQ23">
            <v>22</v>
          </cell>
          <cell r="BR23">
            <v>12</v>
          </cell>
          <cell r="BS23">
            <v>17</v>
          </cell>
          <cell r="BT23">
            <v>6</v>
          </cell>
          <cell r="BU23">
            <v>23</v>
          </cell>
          <cell r="BV23">
            <v>0</v>
          </cell>
          <cell r="BW23">
            <v>3</v>
          </cell>
          <cell r="BX23">
            <v>60</v>
          </cell>
          <cell r="BY23">
            <v>497</v>
          </cell>
          <cell r="BZ23">
            <v>29</v>
          </cell>
          <cell r="CA23">
            <v>0</v>
          </cell>
          <cell r="CB23">
            <v>29</v>
          </cell>
          <cell r="CC23">
            <v>14</v>
          </cell>
          <cell r="CD23">
            <v>4</v>
          </cell>
          <cell r="CE23">
            <v>2</v>
          </cell>
          <cell r="CF23">
            <v>12</v>
          </cell>
          <cell r="CG23">
            <v>32</v>
          </cell>
          <cell r="CH23">
            <v>13</v>
          </cell>
          <cell r="CI23">
            <v>2</v>
          </cell>
          <cell r="CJ23">
            <v>0</v>
          </cell>
          <cell r="CK23">
            <v>15</v>
          </cell>
          <cell r="CL23">
            <v>76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28</v>
          </cell>
          <cell r="CU23">
            <v>0</v>
          </cell>
          <cell r="CV23">
            <v>28</v>
          </cell>
          <cell r="CW23">
            <v>28</v>
          </cell>
          <cell r="CX23">
            <v>104</v>
          </cell>
          <cell r="CY23">
            <v>0</v>
          </cell>
          <cell r="CZ23">
            <v>0</v>
          </cell>
          <cell r="DA23">
            <v>104</v>
          </cell>
          <cell r="DB23">
            <v>601</v>
          </cell>
          <cell r="DC23">
            <v>0</v>
          </cell>
          <cell r="DD23">
            <v>24</v>
          </cell>
          <cell r="DE23">
            <v>20</v>
          </cell>
          <cell r="DF23">
            <v>0</v>
          </cell>
          <cell r="DG23">
            <v>27</v>
          </cell>
          <cell r="DH23">
            <v>0</v>
          </cell>
          <cell r="DI23">
            <v>34</v>
          </cell>
          <cell r="DJ23">
            <v>1</v>
          </cell>
          <cell r="DK23">
            <v>62</v>
          </cell>
          <cell r="DL23">
            <v>106</v>
          </cell>
          <cell r="DM23">
            <v>707</v>
          </cell>
        </row>
        <row r="24">
          <cell r="A24" t="str">
            <v>門真市</v>
          </cell>
          <cell r="B24">
            <v>10</v>
          </cell>
          <cell r="C24">
            <v>55</v>
          </cell>
          <cell r="D24">
            <v>7</v>
          </cell>
          <cell r="E24">
            <v>3</v>
          </cell>
          <cell r="F24">
            <v>0</v>
          </cell>
          <cell r="G24">
            <v>6</v>
          </cell>
          <cell r="H24">
            <v>71</v>
          </cell>
          <cell r="I24">
            <v>11</v>
          </cell>
          <cell r="J24">
            <v>25</v>
          </cell>
          <cell r="K24">
            <v>9</v>
          </cell>
          <cell r="L24">
            <v>5</v>
          </cell>
          <cell r="M24">
            <v>21</v>
          </cell>
          <cell r="N24">
            <v>2</v>
          </cell>
          <cell r="O24">
            <v>62</v>
          </cell>
          <cell r="P24">
            <v>0</v>
          </cell>
          <cell r="Q24">
            <v>144</v>
          </cell>
          <cell r="R24">
            <v>45</v>
          </cell>
          <cell r="S24">
            <v>55</v>
          </cell>
          <cell r="T24">
            <v>78</v>
          </cell>
          <cell r="U24">
            <v>0</v>
          </cell>
          <cell r="V24">
            <v>47</v>
          </cell>
          <cell r="W24">
            <v>0</v>
          </cell>
          <cell r="X24">
            <v>29</v>
          </cell>
          <cell r="Y24">
            <v>3</v>
          </cell>
          <cell r="Z24">
            <v>0</v>
          </cell>
          <cell r="AA24">
            <v>212</v>
          </cell>
          <cell r="AB24">
            <v>2</v>
          </cell>
          <cell r="AC24">
            <v>30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32</v>
          </cell>
          <cell r="AJ24">
            <v>1</v>
          </cell>
          <cell r="AK24">
            <v>8</v>
          </cell>
          <cell r="AL24">
            <v>40</v>
          </cell>
          <cell r="AM24">
            <v>26</v>
          </cell>
          <cell r="AN24">
            <v>0</v>
          </cell>
          <cell r="AO24">
            <v>1</v>
          </cell>
          <cell r="AP24">
            <v>75</v>
          </cell>
          <cell r="AQ24">
            <v>6</v>
          </cell>
          <cell r="AR24">
            <v>114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3</v>
          </cell>
          <cell r="AX24">
            <v>0</v>
          </cell>
          <cell r="AY24">
            <v>3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3</v>
          </cell>
          <cell r="BH24">
            <v>6</v>
          </cell>
          <cell r="BI24">
            <v>0</v>
          </cell>
          <cell r="BJ24">
            <v>0</v>
          </cell>
          <cell r="BK24">
            <v>6</v>
          </cell>
          <cell r="BL24">
            <v>0</v>
          </cell>
          <cell r="BM24">
            <v>6</v>
          </cell>
          <cell r="BN24">
            <v>24</v>
          </cell>
          <cell r="BO24">
            <v>2</v>
          </cell>
          <cell r="BP24">
            <v>0</v>
          </cell>
          <cell r="BQ24">
            <v>26</v>
          </cell>
          <cell r="BR24">
            <v>19</v>
          </cell>
          <cell r="BS24">
            <v>37</v>
          </cell>
          <cell r="BT24">
            <v>10</v>
          </cell>
          <cell r="BU24">
            <v>47</v>
          </cell>
          <cell r="BV24">
            <v>0</v>
          </cell>
          <cell r="BW24">
            <v>0</v>
          </cell>
          <cell r="BX24">
            <v>92</v>
          </cell>
          <cell r="BY24">
            <v>626</v>
          </cell>
          <cell r="BZ24">
            <v>43</v>
          </cell>
          <cell r="CA24">
            <v>0</v>
          </cell>
          <cell r="CB24">
            <v>43</v>
          </cell>
          <cell r="CC24">
            <v>8</v>
          </cell>
          <cell r="CD24">
            <v>2</v>
          </cell>
          <cell r="CE24">
            <v>0</v>
          </cell>
          <cell r="CF24">
            <v>9</v>
          </cell>
          <cell r="CG24">
            <v>19</v>
          </cell>
          <cell r="CH24">
            <v>7</v>
          </cell>
          <cell r="CI24">
            <v>0</v>
          </cell>
          <cell r="CJ24">
            <v>0</v>
          </cell>
          <cell r="CK24">
            <v>7</v>
          </cell>
          <cell r="CL24">
            <v>69</v>
          </cell>
          <cell r="CM24">
            <v>31</v>
          </cell>
          <cell r="CN24">
            <v>8</v>
          </cell>
          <cell r="CO24">
            <v>0</v>
          </cell>
          <cell r="CP24">
            <v>39</v>
          </cell>
          <cell r="CQ24">
            <v>0</v>
          </cell>
          <cell r="CR24">
            <v>0</v>
          </cell>
          <cell r="CS24">
            <v>0</v>
          </cell>
          <cell r="CT24">
            <v>6</v>
          </cell>
          <cell r="CU24">
            <v>0</v>
          </cell>
          <cell r="CV24">
            <v>6</v>
          </cell>
          <cell r="CW24">
            <v>45</v>
          </cell>
          <cell r="CX24">
            <v>114</v>
          </cell>
          <cell r="CY24">
            <v>0</v>
          </cell>
          <cell r="CZ24">
            <v>0</v>
          </cell>
          <cell r="DA24">
            <v>114</v>
          </cell>
          <cell r="DB24">
            <v>740</v>
          </cell>
          <cell r="DC24">
            <v>0</v>
          </cell>
          <cell r="DD24">
            <v>44</v>
          </cell>
          <cell r="DE24">
            <v>9</v>
          </cell>
          <cell r="DF24">
            <v>0</v>
          </cell>
          <cell r="DG24">
            <v>29</v>
          </cell>
          <cell r="DH24">
            <v>0</v>
          </cell>
          <cell r="DI24">
            <v>14</v>
          </cell>
          <cell r="DJ24">
            <v>3</v>
          </cell>
          <cell r="DK24">
            <v>46</v>
          </cell>
          <cell r="DL24">
            <v>99</v>
          </cell>
          <cell r="DM24">
            <v>839</v>
          </cell>
        </row>
        <row r="25">
          <cell r="A25" t="str">
            <v>摂津市</v>
          </cell>
          <cell r="B25">
            <v>5</v>
          </cell>
          <cell r="C25">
            <v>40</v>
          </cell>
          <cell r="D25">
            <v>4</v>
          </cell>
          <cell r="E25">
            <v>8</v>
          </cell>
          <cell r="F25">
            <v>0</v>
          </cell>
          <cell r="G25">
            <v>5</v>
          </cell>
          <cell r="H25">
            <v>57</v>
          </cell>
          <cell r="I25">
            <v>10</v>
          </cell>
          <cell r="J25">
            <v>15</v>
          </cell>
          <cell r="K25">
            <v>8</v>
          </cell>
          <cell r="L25">
            <v>7</v>
          </cell>
          <cell r="M25">
            <v>14</v>
          </cell>
          <cell r="N25">
            <v>0</v>
          </cell>
          <cell r="O25">
            <v>44</v>
          </cell>
          <cell r="P25">
            <v>0</v>
          </cell>
          <cell r="Q25">
            <v>111</v>
          </cell>
          <cell r="R25">
            <v>37</v>
          </cell>
          <cell r="S25">
            <v>26</v>
          </cell>
          <cell r="T25">
            <v>32</v>
          </cell>
          <cell r="U25">
            <v>10</v>
          </cell>
          <cell r="V25">
            <v>51</v>
          </cell>
          <cell r="W25">
            <v>0</v>
          </cell>
          <cell r="X25">
            <v>0</v>
          </cell>
          <cell r="Y25">
            <v>6</v>
          </cell>
          <cell r="Z25">
            <v>3</v>
          </cell>
          <cell r="AA25">
            <v>128</v>
          </cell>
          <cell r="AB25">
            <v>22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</v>
          </cell>
          <cell r="AK25">
            <v>9</v>
          </cell>
          <cell r="AL25">
            <v>21</v>
          </cell>
          <cell r="AM25">
            <v>0</v>
          </cell>
          <cell r="AN25">
            <v>0</v>
          </cell>
          <cell r="AO25">
            <v>0</v>
          </cell>
          <cell r="AP25">
            <v>30</v>
          </cell>
          <cell r="AQ25">
            <v>4</v>
          </cell>
          <cell r="AR25">
            <v>57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3</v>
          </cell>
          <cell r="AX25">
            <v>0</v>
          </cell>
          <cell r="AY25">
            <v>3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3</v>
          </cell>
          <cell r="BH25">
            <v>4</v>
          </cell>
          <cell r="BI25">
            <v>0</v>
          </cell>
          <cell r="BJ25">
            <v>0</v>
          </cell>
          <cell r="BK25">
            <v>4</v>
          </cell>
          <cell r="BL25">
            <v>0</v>
          </cell>
          <cell r="BM25">
            <v>4</v>
          </cell>
          <cell r="BN25">
            <v>33</v>
          </cell>
          <cell r="BO25">
            <v>7</v>
          </cell>
          <cell r="BP25">
            <v>0</v>
          </cell>
          <cell r="BQ25">
            <v>40</v>
          </cell>
          <cell r="BR25">
            <v>10</v>
          </cell>
          <cell r="BS25">
            <v>14</v>
          </cell>
          <cell r="BT25">
            <v>4</v>
          </cell>
          <cell r="BU25">
            <v>18</v>
          </cell>
          <cell r="BV25">
            <v>0</v>
          </cell>
          <cell r="BW25">
            <v>0</v>
          </cell>
          <cell r="BX25">
            <v>68</v>
          </cell>
          <cell r="BY25">
            <v>414</v>
          </cell>
          <cell r="BZ25">
            <v>28</v>
          </cell>
          <cell r="CA25">
            <v>4</v>
          </cell>
          <cell r="CB25">
            <v>32</v>
          </cell>
          <cell r="CC25">
            <v>5</v>
          </cell>
          <cell r="CD25">
            <v>2</v>
          </cell>
          <cell r="CE25">
            <v>2</v>
          </cell>
          <cell r="CF25">
            <v>0</v>
          </cell>
          <cell r="CG25">
            <v>9</v>
          </cell>
          <cell r="CH25">
            <v>4</v>
          </cell>
          <cell r="CI25">
            <v>0</v>
          </cell>
          <cell r="CJ25">
            <v>0</v>
          </cell>
          <cell r="CK25">
            <v>4</v>
          </cell>
          <cell r="CL25">
            <v>45</v>
          </cell>
          <cell r="CM25">
            <v>12</v>
          </cell>
          <cell r="CN25">
            <v>2</v>
          </cell>
          <cell r="CO25">
            <v>0</v>
          </cell>
          <cell r="CP25">
            <v>14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14</v>
          </cell>
          <cell r="CX25">
            <v>59</v>
          </cell>
          <cell r="CY25">
            <v>0</v>
          </cell>
          <cell r="CZ25">
            <v>102</v>
          </cell>
          <cell r="DA25">
            <v>161</v>
          </cell>
          <cell r="DB25">
            <v>575</v>
          </cell>
          <cell r="DC25">
            <v>0</v>
          </cell>
          <cell r="DD25">
            <v>28</v>
          </cell>
          <cell r="DE25">
            <v>14</v>
          </cell>
          <cell r="DF25">
            <v>0</v>
          </cell>
          <cell r="DG25">
            <v>16</v>
          </cell>
          <cell r="DH25">
            <v>0</v>
          </cell>
          <cell r="DI25">
            <v>13</v>
          </cell>
          <cell r="DJ25">
            <v>3</v>
          </cell>
          <cell r="DK25">
            <v>32</v>
          </cell>
          <cell r="DL25">
            <v>74</v>
          </cell>
          <cell r="DM25">
            <v>649</v>
          </cell>
        </row>
        <row r="26">
          <cell r="A26" t="str">
            <v>高石市</v>
          </cell>
          <cell r="B26">
            <v>5</v>
          </cell>
          <cell r="C26">
            <v>31</v>
          </cell>
          <cell r="D26">
            <v>4</v>
          </cell>
          <cell r="E26">
            <v>1</v>
          </cell>
          <cell r="F26">
            <v>0</v>
          </cell>
          <cell r="G26">
            <v>3</v>
          </cell>
          <cell r="H26">
            <v>39</v>
          </cell>
          <cell r="I26">
            <v>11</v>
          </cell>
          <cell r="J26">
            <v>6</v>
          </cell>
          <cell r="K26">
            <v>8</v>
          </cell>
          <cell r="L26">
            <v>6</v>
          </cell>
          <cell r="M26">
            <v>8</v>
          </cell>
          <cell r="N26">
            <v>0</v>
          </cell>
          <cell r="O26">
            <v>28</v>
          </cell>
          <cell r="P26">
            <v>0</v>
          </cell>
          <cell r="Q26">
            <v>78</v>
          </cell>
          <cell r="R26">
            <v>16</v>
          </cell>
          <cell r="S26">
            <v>4</v>
          </cell>
          <cell r="T26">
            <v>21</v>
          </cell>
          <cell r="U26">
            <v>0</v>
          </cell>
          <cell r="V26">
            <v>23</v>
          </cell>
          <cell r="W26">
            <v>0</v>
          </cell>
          <cell r="X26">
            <v>20</v>
          </cell>
          <cell r="Y26">
            <v>1</v>
          </cell>
          <cell r="Z26">
            <v>1</v>
          </cell>
          <cell r="AA26">
            <v>70</v>
          </cell>
          <cell r="AB26">
            <v>3</v>
          </cell>
          <cell r="AC26">
            <v>12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15</v>
          </cell>
          <cell r="AJ26">
            <v>2</v>
          </cell>
          <cell r="AK26">
            <v>2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2</v>
          </cell>
          <cell r="AQ26">
            <v>2</v>
          </cell>
          <cell r="AR26">
            <v>21</v>
          </cell>
          <cell r="AS26">
            <v>2</v>
          </cell>
          <cell r="AT26">
            <v>0</v>
          </cell>
          <cell r="AU26">
            <v>0</v>
          </cell>
          <cell r="AV26">
            <v>2</v>
          </cell>
          <cell r="AW26">
            <v>1</v>
          </cell>
          <cell r="AX26">
            <v>0</v>
          </cell>
          <cell r="AY26">
            <v>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2</v>
          </cell>
          <cell r="BI26">
            <v>1</v>
          </cell>
          <cell r="BJ26">
            <v>0</v>
          </cell>
          <cell r="BK26">
            <v>3</v>
          </cell>
          <cell r="BL26">
            <v>0</v>
          </cell>
          <cell r="BM26">
            <v>3</v>
          </cell>
          <cell r="BN26">
            <v>14</v>
          </cell>
          <cell r="BO26">
            <v>5</v>
          </cell>
          <cell r="BP26">
            <v>1</v>
          </cell>
          <cell r="BQ26">
            <v>20</v>
          </cell>
          <cell r="BR26">
            <v>11</v>
          </cell>
          <cell r="BS26">
            <v>12</v>
          </cell>
          <cell r="BT26">
            <v>2</v>
          </cell>
          <cell r="BU26">
            <v>14</v>
          </cell>
          <cell r="BV26">
            <v>0</v>
          </cell>
          <cell r="BW26">
            <v>0</v>
          </cell>
          <cell r="BX26">
            <v>45</v>
          </cell>
          <cell r="BY26">
            <v>241</v>
          </cell>
          <cell r="BZ26">
            <v>30</v>
          </cell>
          <cell r="CA26">
            <v>1</v>
          </cell>
          <cell r="CB26">
            <v>31</v>
          </cell>
          <cell r="CC26">
            <v>4</v>
          </cell>
          <cell r="CD26">
            <v>0</v>
          </cell>
          <cell r="CE26">
            <v>0</v>
          </cell>
          <cell r="CF26">
            <v>0</v>
          </cell>
          <cell r="CG26">
            <v>4</v>
          </cell>
          <cell r="CH26">
            <v>2</v>
          </cell>
          <cell r="CI26">
            <v>0</v>
          </cell>
          <cell r="CJ26">
            <v>0</v>
          </cell>
          <cell r="CK26">
            <v>2</v>
          </cell>
          <cell r="CL26">
            <v>37</v>
          </cell>
          <cell r="CM26">
            <v>9</v>
          </cell>
          <cell r="CN26">
            <v>0</v>
          </cell>
          <cell r="CO26">
            <v>0</v>
          </cell>
          <cell r="CP26">
            <v>9</v>
          </cell>
          <cell r="CQ26">
            <v>0</v>
          </cell>
          <cell r="CR26">
            <v>0</v>
          </cell>
          <cell r="CS26">
            <v>0</v>
          </cell>
          <cell r="CT26">
            <v>6</v>
          </cell>
          <cell r="CU26">
            <v>0</v>
          </cell>
          <cell r="CV26">
            <v>6</v>
          </cell>
          <cell r="CW26">
            <v>15</v>
          </cell>
          <cell r="CX26">
            <v>52</v>
          </cell>
          <cell r="CY26">
            <v>0</v>
          </cell>
          <cell r="CZ26">
            <v>0</v>
          </cell>
          <cell r="DA26">
            <v>52</v>
          </cell>
          <cell r="DB26">
            <v>293</v>
          </cell>
          <cell r="DC26">
            <v>0</v>
          </cell>
          <cell r="DD26">
            <v>8</v>
          </cell>
          <cell r="DE26">
            <v>6</v>
          </cell>
          <cell r="DF26">
            <v>0</v>
          </cell>
          <cell r="DG26">
            <v>8</v>
          </cell>
          <cell r="DH26">
            <v>0</v>
          </cell>
          <cell r="DI26">
            <v>6</v>
          </cell>
          <cell r="DJ26">
            <v>1</v>
          </cell>
          <cell r="DK26">
            <v>15</v>
          </cell>
          <cell r="DL26">
            <v>29</v>
          </cell>
          <cell r="DM26">
            <v>322</v>
          </cell>
        </row>
        <row r="27">
          <cell r="A27" t="str">
            <v>藤井寺市</v>
          </cell>
          <cell r="B27">
            <v>4</v>
          </cell>
          <cell r="C27">
            <v>40</v>
          </cell>
          <cell r="D27">
            <v>5</v>
          </cell>
          <cell r="E27">
            <v>7</v>
          </cell>
          <cell r="F27">
            <v>0</v>
          </cell>
          <cell r="G27">
            <v>9</v>
          </cell>
          <cell r="H27">
            <v>61</v>
          </cell>
          <cell r="I27">
            <v>11</v>
          </cell>
          <cell r="J27">
            <v>13</v>
          </cell>
          <cell r="K27">
            <v>8</v>
          </cell>
          <cell r="L27">
            <v>3</v>
          </cell>
          <cell r="M27">
            <v>12</v>
          </cell>
          <cell r="N27">
            <v>0</v>
          </cell>
          <cell r="O27">
            <v>36</v>
          </cell>
          <cell r="P27">
            <v>0</v>
          </cell>
          <cell r="Q27">
            <v>108</v>
          </cell>
          <cell r="R27">
            <v>22</v>
          </cell>
          <cell r="S27">
            <v>19</v>
          </cell>
          <cell r="T27">
            <v>53</v>
          </cell>
          <cell r="U27">
            <v>0</v>
          </cell>
          <cell r="V27">
            <v>105</v>
          </cell>
          <cell r="W27">
            <v>0</v>
          </cell>
          <cell r="X27">
            <v>0</v>
          </cell>
          <cell r="Y27">
            <v>3</v>
          </cell>
          <cell r="Z27">
            <v>0</v>
          </cell>
          <cell r="AA27">
            <v>180</v>
          </cell>
          <cell r="AB27">
            <v>3</v>
          </cell>
          <cell r="AC27">
            <v>20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23</v>
          </cell>
          <cell r="AJ27">
            <v>0</v>
          </cell>
          <cell r="AK27">
            <v>4</v>
          </cell>
          <cell r="AL27">
            <v>9</v>
          </cell>
          <cell r="AM27">
            <v>0</v>
          </cell>
          <cell r="AN27">
            <v>0</v>
          </cell>
          <cell r="AO27">
            <v>0</v>
          </cell>
          <cell r="AP27">
            <v>13</v>
          </cell>
          <cell r="AQ27">
            <v>0</v>
          </cell>
          <cell r="AR27">
            <v>36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4</v>
          </cell>
          <cell r="AX27">
            <v>0</v>
          </cell>
          <cell r="AY27">
            <v>4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4</v>
          </cell>
          <cell r="BH27">
            <v>4</v>
          </cell>
          <cell r="BI27">
            <v>0</v>
          </cell>
          <cell r="BJ27">
            <v>0</v>
          </cell>
          <cell r="BK27">
            <v>4</v>
          </cell>
          <cell r="BL27">
            <v>5</v>
          </cell>
          <cell r="BM27">
            <v>9</v>
          </cell>
          <cell r="BN27">
            <v>18</v>
          </cell>
          <cell r="BO27">
            <v>1</v>
          </cell>
          <cell r="BP27">
            <v>0</v>
          </cell>
          <cell r="BQ27">
            <v>19</v>
          </cell>
          <cell r="BR27">
            <v>5</v>
          </cell>
          <cell r="BS27">
            <v>8</v>
          </cell>
          <cell r="BT27">
            <v>6</v>
          </cell>
          <cell r="BU27">
            <v>14</v>
          </cell>
          <cell r="BV27">
            <v>0</v>
          </cell>
          <cell r="BW27">
            <v>0</v>
          </cell>
          <cell r="BX27">
            <v>38</v>
          </cell>
          <cell r="BY27">
            <v>401</v>
          </cell>
          <cell r="BZ27">
            <v>17</v>
          </cell>
          <cell r="CA27">
            <v>0</v>
          </cell>
          <cell r="CB27">
            <v>17</v>
          </cell>
          <cell r="CC27">
            <v>9</v>
          </cell>
          <cell r="CD27">
            <v>7</v>
          </cell>
          <cell r="CE27">
            <v>0</v>
          </cell>
          <cell r="CF27">
            <v>8</v>
          </cell>
          <cell r="CG27">
            <v>24</v>
          </cell>
          <cell r="CH27">
            <v>5</v>
          </cell>
          <cell r="CI27">
            <v>0</v>
          </cell>
          <cell r="CJ27">
            <v>0</v>
          </cell>
          <cell r="CK27">
            <v>5</v>
          </cell>
          <cell r="CL27">
            <v>46</v>
          </cell>
          <cell r="CM27">
            <v>7</v>
          </cell>
          <cell r="CN27">
            <v>0</v>
          </cell>
          <cell r="CO27">
            <v>0</v>
          </cell>
          <cell r="CP27">
            <v>7</v>
          </cell>
          <cell r="CQ27">
            <v>0</v>
          </cell>
          <cell r="CR27">
            <v>0</v>
          </cell>
          <cell r="CS27">
            <v>0</v>
          </cell>
          <cell r="CT27">
            <v>22</v>
          </cell>
          <cell r="CU27">
            <v>0</v>
          </cell>
          <cell r="CV27">
            <v>22</v>
          </cell>
          <cell r="CW27">
            <v>29</v>
          </cell>
          <cell r="CX27">
            <v>75</v>
          </cell>
          <cell r="CY27">
            <v>0</v>
          </cell>
          <cell r="CZ27">
            <v>0</v>
          </cell>
          <cell r="DA27">
            <v>75</v>
          </cell>
          <cell r="DB27">
            <v>476</v>
          </cell>
          <cell r="DC27">
            <v>89</v>
          </cell>
          <cell r="DD27">
            <v>0</v>
          </cell>
          <cell r="DE27">
            <v>14</v>
          </cell>
          <cell r="DF27">
            <v>0</v>
          </cell>
          <cell r="DG27">
            <v>13</v>
          </cell>
          <cell r="DH27">
            <v>0</v>
          </cell>
          <cell r="DI27">
            <v>14</v>
          </cell>
          <cell r="DJ27">
            <v>3</v>
          </cell>
          <cell r="DK27">
            <v>30</v>
          </cell>
          <cell r="DL27">
            <v>133</v>
          </cell>
          <cell r="DM27">
            <v>609</v>
          </cell>
        </row>
        <row r="28">
          <cell r="A28" t="str">
            <v>東大阪市</v>
          </cell>
          <cell r="B28">
            <v>14</v>
          </cell>
          <cell r="C28">
            <v>133</v>
          </cell>
          <cell r="D28">
            <v>11</v>
          </cell>
          <cell r="E28">
            <v>7</v>
          </cell>
          <cell r="F28">
            <v>5</v>
          </cell>
          <cell r="G28">
            <v>25</v>
          </cell>
          <cell r="H28">
            <v>181</v>
          </cell>
          <cell r="I28">
            <v>18</v>
          </cell>
          <cell r="J28">
            <v>78</v>
          </cell>
          <cell r="K28">
            <v>14</v>
          </cell>
          <cell r="L28">
            <v>10</v>
          </cell>
          <cell r="M28">
            <v>95</v>
          </cell>
          <cell r="N28">
            <v>0</v>
          </cell>
          <cell r="O28">
            <v>197</v>
          </cell>
          <cell r="P28">
            <v>18</v>
          </cell>
          <cell r="Q28">
            <v>414</v>
          </cell>
          <cell r="R28">
            <v>143</v>
          </cell>
          <cell r="S28">
            <v>208</v>
          </cell>
          <cell r="T28">
            <v>197</v>
          </cell>
          <cell r="U28">
            <v>0</v>
          </cell>
          <cell r="V28">
            <v>215</v>
          </cell>
          <cell r="W28">
            <v>12</v>
          </cell>
          <cell r="X28">
            <v>27</v>
          </cell>
          <cell r="Y28">
            <v>15</v>
          </cell>
          <cell r="Z28">
            <v>18</v>
          </cell>
          <cell r="AA28">
            <v>692</v>
          </cell>
          <cell r="AB28">
            <v>6</v>
          </cell>
          <cell r="AC28">
            <v>76</v>
          </cell>
          <cell r="AD28">
            <v>122</v>
          </cell>
          <cell r="AE28">
            <v>0</v>
          </cell>
          <cell r="AF28">
            <v>0</v>
          </cell>
          <cell r="AG28">
            <v>7</v>
          </cell>
          <cell r="AH28">
            <v>15</v>
          </cell>
          <cell r="AI28">
            <v>226</v>
          </cell>
          <cell r="AJ28">
            <v>12</v>
          </cell>
          <cell r="AK28">
            <v>23</v>
          </cell>
          <cell r="AL28">
            <v>112</v>
          </cell>
          <cell r="AM28">
            <v>0</v>
          </cell>
          <cell r="AN28">
            <v>0</v>
          </cell>
          <cell r="AO28">
            <v>0</v>
          </cell>
          <cell r="AP28">
            <v>135</v>
          </cell>
          <cell r="AQ28">
            <v>0</v>
          </cell>
          <cell r="AR28">
            <v>373</v>
          </cell>
          <cell r="AS28">
            <v>7</v>
          </cell>
          <cell r="AT28">
            <v>0</v>
          </cell>
          <cell r="AU28">
            <v>0</v>
          </cell>
          <cell r="AV28">
            <v>7</v>
          </cell>
          <cell r="AW28">
            <v>8</v>
          </cell>
          <cell r="AX28">
            <v>0</v>
          </cell>
          <cell r="AY28">
            <v>8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8</v>
          </cell>
          <cell r="BH28">
            <v>20</v>
          </cell>
          <cell r="BI28">
            <v>0</v>
          </cell>
          <cell r="BJ28">
            <v>0</v>
          </cell>
          <cell r="BK28">
            <v>20</v>
          </cell>
          <cell r="BL28">
            <v>9</v>
          </cell>
          <cell r="BM28">
            <v>29</v>
          </cell>
          <cell r="BN28">
            <v>91</v>
          </cell>
          <cell r="BO28">
            <v>9</v>
          </cell>
          <cell r="BP28">
            <v>0</v>
          </cell>
          <cell r="BQ28">
            <v>100</v>
          </cell>
          <cell r="BR28">
            <v>90</v>
          </cell>
          <cell r="BS28">
            <v>27</v>
          </cell>
          <cell r="BT28">
            <v>24</v>
          </cell>
          <cell r="BU28">
            <v>51</v>
          </cell>
          <cell r="BV28">
            <v>0</v>
          </cell>
          <cell r="BW28">
            <v>0</v>
          </cell>
          <cell r="BX28">
            <v>241</v>
          </cell>
          <cell r="BY28">
            <v>1921</v>
          </cell>
          <cell r="BZ28">
            <v>121</v>
          </cell>
          <cell r="CA28">
            <v>20</v>
          </cell>
          <cell r="CB28">
            <v>141</v>
          </cell>
          <cell r="CC28">
            <v>24</v>
          </cell>
          <cell r="CD28">
            <v>0</v>
          </cell>
          <cell r="CE28">
            <v>0</v>
          </cell>
          <cell r="CF28">
            <v>36</v>
          </cell>
          <cell r="CG28">
            <v>60</v>
          </cell>
          <cell r="CH28">
            <v>14</v>
          </cell>
          <cell r="CI28">
            <v>5</v>
          </cell>
          <cell r="CJ28">
            <v>4</v>
          </cell>
          <cell r="CK28">
            <v>23</v>
          </cell>
          <cell r="CL28">
            <v>224</v>
          </cell>
          <cell r="CM28">
            <v>41</v>
          </cell>
          <cell r="CN28">
            <v>18</v>
          </cell>
          <cell r="CO28">
            <v>0</v>
          </cell>
          <cell r="CP28">
            <v>59</v>
          </cell>
          <cell r="CQ28">
            <v>56</v>
          </cell>
          <cell r="CR28">
            <v>0</v>
          </cell>
          <cell r="CS28">
            <v>0</v>
          </cell>
          <cell r="CT28">
            <v>48</v>
          </cell>
          <cell r="CU28">
            <v>0</v>
          </cell>
          <cell r="CV28">
            <v>104</v>
          </cell>
          <cell r="CW28">
            <v>163</v>
          </cell>
          <cell r="CX28">
            <v>387</v>
          </cell>
          <cell r="CY28">
            <v>0</v>
          </cell>
          <cell r="CZ28">
            <v>514</v>
          </cell>
          <cell r="DA28">
            <v>901</v>
          </cell>
          <cell r="DB28">
            <v>2822</v>
          </cell>
          <cell r="DC28">
            <v>0</v>
          </cell>
          <cell r="DD28">
            <v>121</v>
          </cell>
          <cell r="DE28">
            <v>78</v>
          </cell>
          <cell r="DF28">
            <v>0</v>
          </cell>
          <cell r="DG28">
            <v>49</v>
          </cell>
          <cell r="DH28">
            <v>0</v>
          </cell>
          <cell r="DI28">
            <v>35</v>
          </cell>
          <cell r="DJ28">
            <v>7</v>
          </cell>
          <cell r="DK28">
            <v>91</v>
          </cell>
          <cell r="DL28">
            <v>290</v>
          </cell>
          <cell r="DM28">
            <v>3112</v>
          </cell>
        </row>
        <row r="29">
          <cell r="A29" t="str">
            <v>泉南市</v>
          </cell>
          <cell r="B29">
            <v>5</v>
          </cell>
          <cell r="C29">
            <v>39</v>
          </cell>
          <cell r="D29">
            <v>5</v>
          </cell>
          <cell r="E29">
            <v>2</v>
          </cell>
          <cell r="F29">
            <v>0</v>
          </cell>
          <cell r="G29">
            <v>5</v>
          </cell>
          <cell r="H29">
            <v>51</v>
          </cell>
          <cell r="I29">
            <v>15</v>
          </cell>
          <cell r="J29">
            <v>5</v>
          </cell>
          <cell r="K29">
            <v>4</v>
          </cell>
          <cell r="L29">
            <v>2</v>
          </cell>
          <cell r="M29">
            <v>10</v>
          </cell>
          <cell r="N29">
            <v>0</v>
          </cell>
          <cell r="O29">
            <v>21</v>
          </cell>
          <cell r="P29">
            <v>0</v>
          </cell>
          <cell r="Q29">
            <v>87</v>
          </cell>
          <cell r="R29">
            <v>24</v>
          </cell>
          <cell r="S29">
            <v>10</v>
          </cell>
          <cell r="T29">
            <v>47</v>
          </cell>
          <cell r="U29">
            <v>0</v>
          </cell>
          <cell r="V29">
            <v>32</v>
          </cell>
          <cell r="W29">
            <v>0</v>
          </cell>
          <cell r="X29">
            <v>17</v>
          </cell>
          <cell r="Y29">
            <v>2</v>
          </cell>
          <cell r="Z29">
            <v>2</v>
          </cell>
          <cell r="AA29">
            <v>110</v>
          </cell>
          <cell r="AB29">
            <v>6</v>
          </cell>
          <cell r="AC29">
            <v>11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17</v>
          </cell>
          <cell r="AJ29">
            <v>1</v>
          </cell>
          <cell r="AK29">
            <v>0</v>
          </cell>
          <cell r="AL29">
            <v>18</v>
          </cell>
          <cell r="AM29">
            <v>0</v>
          </cell>
          <cell r="AN29">
            <v>0</v>
          </cell>
          <cell r="AO29">
            <v>1</v>
          </cell>
          <cell r="AP29">
            <v>19</v>
          </cell>
          <cell r="AQ29">
            <v>0</v>
          </cell>
          <cell r="AR29">
            <v>37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7</v>
          </cell>
          <cell r="AX29">
            <v>0</v>
          </cell>
          <cell r="AY29">
            <v>7</v>
          </cell>
          <cell r="AZ29">
            <v>0</v>
          </cell>
          <cell r="BA29">
            <v>0</v>
          </cell>
          <cell r="BB29">
            <v>0</v>
          </cell>
          <cell r="BC29">
            <v>1</v>
          </cell>
          <cell r="BD29">
            <v>0</v>
          </cell>
          <cell r="BE29">
            <v>0</v>
          </cell>
          <cell r="BF29">
            <v>1</v>
          </cell>
          <cell r="BG29">
            <v>8</v>
          </cell>
          <cell r="BH29">
            <v>3</v>
          </cell>
          <cell r="BI29">
            <v>1</v>
          </cell>
          <cell r="BJ29">
            <v>0</v>
          </cell>
          <cell r="BK29">
            <v>4</v>
          </cell>
          <cell r="BL29">
            <v>2</v>
          </cell>
          <cell r="BM29">
            <v>6</v>
          </cell>
          <cell r="BN29">
            <v>11</v>
          </cell>
          <cell r="BO29">
            <v>0</v>
          </cell>
          <cell r="BP29">
            <v>0</v>
          </cell>
          <cell r="BQ29">
            <v>11</v>
          </cell>
          <cell r="BR29">
            <v>10</v>
          </cell>
          <cell r="BS29">
            <v>8</v>
          </cell>
          <cell r="BT29">
            <v>4</v>
          </cell>
          <cell r="BU29">
            <v>12</v>
          </cell>
          <cell r="BV29">
            <v>0</v>
          </cell>
          <cell r="BW29">
            <v>0</v>
          </cell>
          <cell r="BX29">
            <v>33</v>
          </cell>
          <cell r="BY29">
            <v>310</v>
          </cell>
          <cell r="BZ29">
            <v>24</v>
          </cell>
          <cell r="CA29">
            <v>0</v>
          </cell>
          <cell r="CB29">
            <v>24</v>
          </cell>
          <cell r="CC29">
            <v>5</v>
          </cell>
          <cell r="CD29">
            <v>2</v>
          </cell>
          <cell r="CE29">
            <v>4</v>
          </cell>
          <cell r="CF29">
            <v>8</v>
          </cell>
          <cell r="CG29">
            <v>19</v>
          </cell>
          <cell r="CH29">
            <v>0</v>
          </cell>
          <cell r="CI29">
            <v>3</v>
          </cell>
          <cell r="CJ29">
            <v>0</v>
          </cell>
          <cell r="CK29">
            <v>3</v>
          </cell>
          <cell r="CL29">
            <v>46</v>
          </cell>
          <cell r="CM29">
            <v>1</v>
          </cell>
          <cell r="CN29">
            <v>2</v>
          </cell>
          <cell r="CO29">
            <v>0</v>
          </cell>
          <cell r="CP29">
            <v>3</v>
          </cell>
          <cell r="CQ29">
            <v>0</v>
          </cell>
          <cell r="CR29">
            <v>0</v>
          </cell>
          <cell r="CS29">
            <v>0</v>
          </cell>
          <cell r="CT29">
            <v>20</v>
          </cell>
          <cell r="CU29">
            <v>0</v>
          </cell>
          <cell r="CV29">
            <v>20</v>
          </cell>
          <cell r="CW29">
            <v>23</v>
          </cell>
          <cell r="CX29">
            <v>69</v>
          </cell>
          <cell r="CY29">
            <v>0</v>
          </cell>
          <cell r="CZ29">
            <v>0</v>
          </cell>
          <cell r="DA29">
            <v>69</v>
          </cell>
          <cell r="DB29">
            <v>379</v>
          </cell>
          <cell r="DC29">
            <v>0</v>
          </cell>
          <cell r="DD29">
            <v>0</v>
          </cell>
          <cell r="DE29">
            <v>10</v>
          </cell>
          <cell r="DF29">
            <v>0</v>
          </cell>
          <cell r="DG29">
            <v>15</v>
          </cell>
          <cell r="DH29">
            <v>0</v>
          </cell>
          <cell r="DI29">
            <v>15</v>
          </cell>
          <cell r="DJ29">
            <v>3</v>
          </cell>
          <cell r="DK29">
            <v>33</v>
          </cell>
          <cell r="DL29">
            <v>43</v>
          </cell>
          <cell r="DM29">
            <v>422</v>
          </cell>
        </row>
        <row r="30">
          <cell r="A30" t="str">
            <v>四條畷市</v>
          </cell>
          <cell r="B30">
            <v>4</v>
          </cell>
          <cell r="C30">
            <v>44</v>
          </cell>
          <cell r="D30">
            <v>4</v>
          </cell>
          <cell r="E30">
            <v>5</v>
          </cell>
          <cell r="F30">
            <v>0</v>
          </cell>
          <cell r="G30">
            <v>4</v>
          </cell>
          <cell r="H30">
            <v>57</v>
          </cell>
          <cell r="I30">
            <v>5</v>
          </cell>
          <cell r="J30">
            <v>5</v>
          </cell>
          <cell r="K30">
            <v>1</v>
          </cell>
          <cell r="L30">
            <v>1</v>
          </cell>
          <cell r="M30">
            <v>9</v>
          </cell>
          <cell r="N30">
            <v>1</v>
          </cell>
          <cell r="O30">
            <v>17</v>
          </cell>
          <cell r="P30">
            <v>0</v>
          </cell>
          <cell r="Q30">
            <v>79</v>
          </cell>
          <cell r="R30">
            <v>19</v>
          </cell>
          <cell r="S30">
            <v>15</v>
          </cell>
          <cell r="T30">
            <v>39</v>
          </cell>
          <cell r="U30">
            <v>8</v>
          </cell>
          <cell r="V30">
            <v>35</v>
          </cell>
          <cell r="W30">
            <v>0</v>
          </cell>
          <cell r="X30">
            <v>13</v>
          </cell>
          <cell r="Y30">
            <v>0</v>
          </cell>
          <cell r="Z30">
            <v>0</v>
          </cell>
          <cell r="AA30">
            <v>110</v>
          </cell>
          <cell r="AB30">
            <v>1</v>
          </cell>
          <cell r="AC30">
            <v>21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22</v>
          </cell>
          <cell r="AJ30">
            <v>2</v>
          </cell>
          <cell r="AK30">
            <v>5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5</v>
          </cell>
          <cell r="AQ30">
            <v>2</v>
          </cell>
          <cell r="AR30">
            <v>31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3</v>
          </cell>
          <cell r="AX30">
            <v>0</v>
          </cell>
          <cell r="AY30">
            <v>3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3</v>
          </cell>
          <cell r="BH30">
            <v>3</v>
          </cell>
          <cell r="BI30">
            <v>0</v>
          </cell>
          <cell r="BJ30">
            <v>0</v>
          </cell>
          <cell r="BK30">
            <v>3</v>
          </cell>
          <cell r="BL30">
            <v>0</v>
          </cell>
          <cell r="BM30">
            <v>3</v>
          </cell>
          <cell r="BN30">
            <v>18</v>
          </cell>
          <cell r="BO30">
            <v>0</v>
          </cell>
          <cell r="BP30">
            <v>0</v>
          </cell>
          <cell r="BQ30">
            <v>18</v>
          </cell>
          <cell r="BR30">
            <v>4</v>
          </cell>
          <cell r="BS30">
            <v>6</v>
          </cell>
          <cell r="BT30">
            <v>0</v>
          </cell>
          <cell r="BU30">
            <v>6</v>
          </cell>
          <cell r="BV30">
            <v>0</v>
          </cell>
          <cell r="BW30">
            <v>0</v>
          </cell>
          <cell r="BX30">
            <v>28</v>
          </cell>
          <cell r="BY30">
            <v>277</v>
          </cell>
          <cell r="BZ30">
            <v>20</v>
          </cell>
          <cell r="CA30">
            <v>0</v>
          </cell>
          <cell r="CB30">
            <v>20</v>
          </cell>
          <cell r="CC30">
            <v>6</v>
          </cell>
          <cell r="CD30">
            <v>3</v>
          </cell>
          <cell r="CE30">
            <v>3</v>
          </cell>
          <cell r="CF30">
            <v>6</v>
          </cell>
          <cell r="CG30">
            <v>18</v>
          </cell>
          <cell r="CH30">
            <v>1</v>
          </cell>
          <cell r="CI30">
            <v>2</v>
          </cell>
          <cell r="CJ30">
            <v>0</v>
          </cell>
          <cell r="CK30">
            <v>3</v>
          </cell>
          <cell r="CL30">
            <v>41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41</v>
          </cell>
          <cell r="CY30">
            <v>0</v>
          </cell>
          <cell r="CZ30">
            <v>0</v>
          </cell>
          <cell r="DA30">
            <v>41</v>
          </cell>
          <cell r="DB30">
            <v>318</v>
          </cell>
          <cell r="DC30">
            <v>0</v>
          </cell>
          <cell r="DD30">
            <v>0</v>
          </cell>
          <cell r="DE30">
            <v>6</v>
          </cell>
          <cell r="DF30">
            <v>0</v>
          </cell>
          <cell r="DG30">
            <v>9</v>
          </cell>
          <cell r="DH30">
            <v>0</v>
          </cell>
          <cell r="DI30">
            <v>2</v>
          </cell>
          <cell r="DJ30">
            <v>2</v>
          </cell>
          <cell r="DK30">
            <v>13</v>
          </cell>
          <cell r="DL30">
            <v>19</v>
          </cell>
          <cell r="DM30">
            <v>337</v>
          </cell>
        </row>
        <row r="31">
          <cell r="A31" t="str">
            <v>交野市</v>
          </cell>
          <cell r="B31">
            <v>5</v>
          </cell>
          <cell r="C31">
            <v>37</v>
          </cell>
          <cell r="D31">
            <v>6</v>
          </cell>
          <cell r="E31">
            <v>10</v>
          </cell>
          <cell r="F31">
            <v>0</v>
          </cell>
          <cell r="G31">
            <v>5</v>
          </cell>
          <cell r="H31">
            <v>58</v>
          </cell>
          <cell r="I31">
            <v>3</v>
          </cell>
          <cell r="J31">
            <v>4</v>
          </cell>
          <cell r="K31">
            <v>3</v>
          </cell>
          <cell r="L31">
            <v>2</v>
          </cell>
          <cell r="M31">
            <v>16</v>
          </cell>
          <cell r="N31">
            <v>0</v>
          </cell>
          <cell r="O31">
            <v>25</v>
          </cell>
          <cell r="P31">
            <v>0</v>
          </cell>
          <cell r="Q31">
            <v>86</v>
          </cell>
          <cell r="R31">
            <v>23</v>
          </cell>
          <cell r="S31">
            <v>9</v>
          </cell>
          <cell r="T31">
            <v>42</v>
          </cell>
          <cell r="U31">
            <v>0</v>
          </cell>
          <cell r="V31">
            <v>34</v>
          </cell>
          <cell r="W31">
            <v>0</v>
          </cell>
          <cell r="X31">
            <v>4</v>
          </cell>
          <cell r="Y31">
            <v>3</v>
          </cell>
          <cell r="Z31">
            <v>1</v>
          </cell>
          <cell r="AA31">
            <v>93</v>
          </cell>
          <cell r="AB31">
            <v>0</v>
          </cell>
          <cell r="AC31">
            <v>20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20</v>
          </cell>
          <cell r="AJ31">
            <v>4</v>
          </cell>
          <cell r="AK31">
            <v>10</v>
          </cell>
          <cell r="AL31">
            <v>23</v>
          </cell>
          <cell r="AM31">
            <v>0</v>
          </cell>
          <cell r="AN31">
            <v>0</v>
          </cell>
          <cell r="AO31">
            <v>3</v>
          </cell>
          <cell r="AP31">
            <v>36</v>
          </cell>
          <cell r="AQ31">
            <v>4</v>
          </cell>
          <cell r="AR31">
            <v>64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4</v>
          </cell>
          <cell r="AX31">
            <v>0</v>
          </cell>
          <cell r="AY31">
            <v>4</v>
          </cell>
          <cell r="AZ31">
            <v>1</v>
          </cell>
          <cell r="BA31">
            <v>0</v>
          </cell>
          <cell r="BB31">
            <v>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5</v>
          </cell>
          <cell r="BH31">
            <v>3</v>
          </cell>
          <cell r="BI31">
            <v>0</v>
          </cell>
          <cell r="BJ31">
            <v>0</v>
          </cell>
          <cell r="BK31">
            <v>3</v>
          </cell>
          <cell r="BL31">
            <v>2</v>
          </cell>
          <cell r="BM31">
            <v>5</v>
          </cell>
          <cell r="BN31">
            <v>17</v>
          </cell>
          <cell r="BO31">
            <v>0</v>
          </cell>
          <cell r="BP31">
            <v>0</v>
          </cell>
          <cell r="BQ31">
            <v>17</v>
          </cell>
          <cell r="BR31">
            <v>6</v>
          </cell>
          <cell r="BS31">
            <v>11</v>
          </cell>
          <cell r="BT31">
            <v>5</v>
          </cell>
          <cell r="BU31">
            <v>16</v>
          </cell>
          <cell r="BV31">
            <v>0</v>
          </cell>
          <cell r="BW31">
            <v>0</v>
          </cell>
          <cell r="BX31">
            <v>39</v>
          </cell>
          <cell r="BY31">
            <v>320</v>
          </cell>
          <cell r="BZ31">
            <v>39</v>
          </cell>
          <cell r="CA31">
            <v>0</v>
          </cell>
          <cell r="CB31">
            <v>39</v>
          </cell>
          <cell r="CC31">
            <v>15</v>
          </cell>
          <cell r="CD31">
            <v>0</v>
          </cell>
          <cell r="CE31">
            <v>0</v>
          </cell>
          <cell r="CF31">
            <v>8</v>
          </cell>
          <cell r="CG31">
            <v>23</v>
          </cell>
          <cell r="CH31">
            <v>3</v>
          </cell>
          <cell r="CI31">
            <v>4</v>
          </cell>
          <cell r="CJ31">
            <v>0</v>
          </cell>
          <cell r="CK31">
            <v>7</v>
          </cell>
          <cell r="CL31">
            <v>69</v>
          </cell>
          <cell r="CM31">
            <v>6</v>
          </cell>
          <cell r="CN31">
            <v>0</v>
          </cell>
          <cell r="CO31">
            <v>0</v>
          </cell>
          <cell r="CP31">
            <v>6</v>
          </cell>
          <cell r="CQ31">
            <v>0</v>
          </cell>
          <cell r="CR31">
            <v>0</v>
          </cell>
          <cell r="CS31">
            <v>0</v>
          </cell>
          <cell r="CT31">
            <v>8</v>
          </cell>
          <cell r="CU31">
            <v>0</v>
          </cell>
          <cell r="CV31">
            <v>8</v>
          </cell>
          <cell r="CW31">
            <v>14</v>
          </cell>
          <cell r="CX31">
            <v>83</v>
          </cell>
          <cell r="CY31">
            <v>0</v>
          </cell>
          <cell r="CZ31">
            <v>77</v>
          </cell>
          <cell r="DA31">
            <v>160</v>
          </cell>
          <cell r="DB31">
            <v>480</v>
          </cell>
          <cell r="DC31">
            <v>0</v>
          </cell>
          <cell r="DD31">
            <v>23</v>
          </cell>
          <cell r="DE31">
            <v>8</v>
          </cell>
          <cell r="DF31">
            <v>0</v>
          </cell>
          <cell r="DG31">
            <v>11</v>
          </cell>
          <cell r="DH31">
            <v>0</v>
          </cell>
          <cell r="DI31">
            <v>12</v>
          </cell>
          <cell r="DJ31">
            <v>3</v>
          </cell>
          <cell r="DK31">
            <v>26</v>
          </cell>
          <cell r="DL31">
            <v>57</v>
          </cell>
          <cell r="DM31">
            <v>537</v>
          </cell>
        </row>
        <row r="32">
          <cell r="A32" t="str">
            <v>大阪狭山市</v>
          </cell>
          <cell r="B32">
            <v>5</v>
          </cell>
          <cell r="C32">
            <v>33</v>
          </cell>
          <cell r="D32">
            <v>5</v>
          </cell>
          <cell r="E32">
            <v>4</v>
          </cell>
          <cell r="F32">
            <v>0</v>
          </cell>
          <cell r="G32">
            <v>6</v>
          </cell>
          <cell r="H32">
            <v>48</v>
          </cell>
          <cell r="I32">
            <v>11</v>
          </cell>
          <cell r="J32">
            <v>7</v>
          </cell>
          <cell r="K32">
            <v>8</v>
          </cell>
          <cell r="L32">
            <v>4</v>
          </cell>
          <cell r="M32">
            <v>12</v>
          </cell>
          <cell r="N32">
            <v>0</v>
          </cell>
          <cell r="O32">
            <v>31</v>
          </cell>
          <cell r="P32">
            <v>0</v>
          </cell>
          <cell r="Q32">
            <v>90</v>
          </cell>
          <cell r="R32">
            <v>22</v>
          </cell>
          <cell r="S32">
            <v>1</v>
          </cell>
          <cell r="T32">
            <v>46</v>
          </cell>
          <cell r="U32">
            <v>0</v>
          </cell>
          <cell r="V32">
            <v>19</v>
          </cell>
          <cell r="W32">
            <v>0</v>
          </cell>
          <cell r="X32">
            <v>0</v>
          </cell>
          <cell r="Y32">
            <v>10</v>
          </cell>
          <cell r="Z32">
            <v>3</v>
          </cell>
          <cell r="AA32">
            <v>79</v>
          </cell>
          <cell r="AB32">
            <v>4</v>
          </cell>
          <cell r="AC32">
            <v>14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18</v>
          </cell>
          <cell r="AJ32">
            <v>1</v>
          </cell>
          <cell r="AK32">
            <v>1</v>
          </cell>
          <cell r="AL32">
            <v>7</v>
          </cell>
          <cell r="AM32">
            <v>0</v>
          </cell>
          <cell r="AN32">
            <v>0</v>
          </cell>
          <cell r="AO32">
            <v>0</v>
          </cell>
          <cell r="AP32">
            <v>8</v>
          </cell>
          <cell r="AQ32">
            <v>4</v>
          </cell>
          <cell r="AR32">
            <v>31</v>
          </cell>
          <cell r="AS32">
            <v>1</v>
          </cell>
          <cell r="AT32">
            <v>0</v>
          </cell>
          <cell r="AU32">
            <v>0</v>
          </cell>
          <cell r="AV32">
            <v>1</v>
          </cell>
          <cell r="AW32">
            <v>3</v>
          </cell>
          <cell r="AX32">
            <v>0</v>
          </cell>
          <cell r="AY32">
            <v>3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3</v>
          </cell>
          <cell r="BH32">
            <v>3</v>
          </cell>
          <cell r="BI32">
            <v>0</v>
          </cell>
          <cell r="BJ32">
            <v>0</v>
          </cell>
          <cell r="BK32">
            <v>3</v>
          </cell>
          <cell r="BL32">
            <v>0</v>
          </cell>
          <cell r="BM32">
            <v>3</v>
          </cell>
          <cell r="BN32">
            <v>16</v>
          </cell>
          <cell r="BO32">
            <v>1</v>
          </cell>
          <cell r="BP32">
            <v>0</v>
          </cell>
          <cell r="BQ32">
            <v>17</v>
          </cell>
          <cell r="BR32">
            <v>4</v>
          </cell>
          <cell r="BS32">
            <v>3</v>
          </cell>
          <cell r="BT32">
            <v>5</v>
          </cell>
          <cell r="BU32">
            <v>8</v>
          </cell>
          <cell r="BV32">
            <v>0</v>
          </cell>
          <cell r="BW32">
            <v>0</v>
          </cell>
          <cell r="BX32">
            <v>29</v>
          </cell>
          <cell r="BY32">
            <v>263</v>
          </cell>
          <cell r="BZ32">
            <v>26</v>
          </cell>
          <cell r="CA32">
            <v>0</v>
          </cell>
          <cell r="CB32">
            <v>26</v>
          </cell>
          <cell r="CC32">
            <v>9</v>
          </cell>
          <cell r="CD32">
            <v>2</v>
          </cell>
          <cell r="CE32">
            <v>0</v>
          </cell>
          <cell r="CF32">
            <v>0</v>
          </cell>
          <cell r="CG32">
            <v>11</v>
          </cell>
          <cell r="CH32">
            <v>0</v>
          </cell>
          <cell r="CI32">
            <v>3</v>
          </cell>
          <cell r="CJ32">
            <v>0</v>
          </cell>
          <cell r="CK32">
            <v>3</v>
          </cell>
          <cell r="CL32">
            <v>40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22</v>
          </cell>
          <cell r="CU32">
            <v>0</v>
          </cell>
          <cell r="CV32">
            <v>22</v>
          </cell>
          <cell r="CW32">
            <v>22</v>
          </cell>
          <cell r="CX32">
            <v>62</v>
          </cell>
          <cell r="CY32">
            <v>0</v>
          </cell>
          <cell r="CZ32">
            <v>0</v>
          </cell>
          <cell r="DA32">
            <v>62</v>
          </cell>
          <cell r="DB32">
            <v>325</v>
          </cell>
          <cell r="DC32">
            <v>0</v>
          </cell>
          <cell r="DD32">
            <v>0</v>
          </cell>
          <cell r="DE32">
            <v>10</v>
          </cell>
          <cell r="DF32">
            <v>0</v>
          </cell>
          <cell r="DG32">
            <v>8</v>
          </cell>
          <cell r="DH32">
            <v>0</v>
          </cell>
          <cell r="DI32">
            <v>10</v>
          </cell>
          <cell r="DJ32">
            <v>1</v>
          </cell>
          <cell r="DK32">
            <v>19</v>
          </cell>
          <cell r="DL32">
            <v>29</v>
          </cell>
          <cell r="DM32">
            <v>354</v>
          </cell>
        </row>
        <row r="33">
          <cell r="A33" t="str">
            <v>阪南市</v>
          </cell>
          <cell r="B33">
            <v>5</v>
          </cell>
          <cell r="C33">
            <v>41</v>
          </cell>
          <cell r="D33">
            <v>4</v>
          </cell>
          <cell r="E33">
            <v>2</v>
          </cell>
          <cell r="F33">
            <v>0</v>
          </cell>
          <cell r="G33">
            <v>4</v>
          </cell>
          <cell r="H33">
            <v>51</v>
          </cell>
          <cell r="I33">
            <v>4</v>
          </cell>
          <cell r="J33">
            <v>2</v>
          </cell>
          <cell r="K33">
            <v>5</v>
          </cell>
          <cell r="L33">
            <v>5</v>
          </cell>
          <cell r="M33">
            <v>9</v>
          </cell>
          <cell r="N33">
            <v>0</v>
          </cell>
          <cell r="O33">
            <v>21</v>
          </cell>
          <cell r="P33">
            <v>0</v>
          </cell>
          <cell r="Q33">
            <v>76</v>
          </cell>
          <cell r="R33">
            <v>18</v>
          </cell>
          <cell r="S33">
            <v>6</v>
          </cell>
          <cell r="T33">
            <v>42</v>
          </cell>
          <cell r="U33">
            <v>0</v>
          </cell>
          <cell r="V33">
            <v>38</v>
          </cell>
          <cell r="W33">
            <v>0</v>
          </cell>
          <cell r="X33">
            <v>0</v>
          </cell>
          <cell r="Y33">
            <v>1</v>
          </cell>
          <cell r="Z33">
            <v>4</v>
          </cell>
          <cell r="AA33">
            <v>91</v>
          </cell>
          <cell r="AB33">
            <v>4</v>
          </cell>
          <cell r="AC33">
            <v>12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16</v>
          </cell>
          <cell r="AJ33">
            <v>2</v>
          </cell>
          <cell r="AK33">
            <v>2</v>
          </cell>
          <cell r="AL33">
            <v>20</v>
          </cell>
          <cell r="AM33">
            <v>0</v>
          </cell>
          <cell r="AN33">
            <v>0</v>
          </cell>
          <cell r="AO33">
            <v>0</v>
          </cell>
          <cell r="AP33">
            <v>22</v>
          </cell>
          <cell r="AQ33">
            <v>0</v>
          </cell>
          <cell r="AR33">
            <v>40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5</v>
          </cell>
          <cell r="AX33">
            <v>0</v>
          </cell>
          <cell r="AY33">
            <v>5</v>
          </cell>
          <cell r="AZ33">
            <v>2</v>
          </cell>
          <cell r="BA33">
            <v>0</v>
          </cell>
          <cell r="BB33">
            <v>2</v>
          </cell>
          <cell r="BC33">
            <v>3</v>
          </cell>
          <cell r="BD33">
            <v>0</v>
          </cell>
          <cell r="BE33">
            <v>0</v>
          </cell>
          <cell r="BF33">
            <v>3</v>
          </cell>
          <cell r="BG33">
            <v>10</v>
          </cell>
          <cell r="BH33">
            <v>6</v>
          </cell>
          <cell r="BI33">
            <v>0</v>
          </cell>
          <cell r="BJ33">
            <v>0</v>
          </cell>
          <cell r="BK33">
            <v>6</v>
          </cell>
          <cell r="BL33">
            <v>1</v>
          </cell>
          <cell r="BM33">
            <v>7</v>
          </cell>
          <cell r="BN33">
            <v>9</v>
          </cell>
          <cell r="BO33">
            <v>0</v>
          </cell>
          <cell r="BP33">
            <v>1</v>
          </cell>
          <cell r="BQ33">
            <v>10</v>
          </cell>
          <cell r="BR33">
            <v>4</v>
          </cell>
          <cell r="BS33">
            <v>9</v>
          </cell>
          <cell r="BT33">
            <v>1</v>
          </cell>
          <cell r="BU33">
            <v>10</v>
          </cell>
          <cell r="BV33">
            <v>0</v>
          </cell>
          <cell r="BW33">
            <v>0</v>
          </cell>
          <cell r="BX33">
            <v>24</v>
          </cell>
          <cell r="BY33">
            <v>271</v>
          </cell>
          <cell r="BZ33">
            <v>19</v>
          </cell>
          <cell r="CA33">
            <v>0</v>
          </cell>
          <cell r="CB33">
            <v>19</v>
          </cell>
          <cell r="CC33">
            <v>8</v>
          </cell>
          <cell r="CD33">
            <v>1</v>
          </cell>
          <cell r="CE33">
            <v>2</v>
          </cell>
          <cell r="CF33">
            <v>0</v>
          </cell>
          <cell r="CG33">
            <v>11</v>
          </cell>
          <cell r="CH33">
            <v>0</v>
          </cell>
          <cell r="CI33">
            <v>3</v>
          </cell>
          <cell r="CJ33">
            <v>0</v>
          </cell>
          <cell r="CK33">
            <v>3</v>
          </cell>
          <cell r="CL33">
            <v>33</v>
          </cell>
          <cell r="CM33">
            <v>4</v>
          </cell>
          <cell r="CN33">
            <v>1</v>
          </cell>
          <cell r="CO33">
            <v>0</v>
          </cell>
          <cell r="CP33">
            <v>5</v>
          </cell>
          <cell r="CQ33">
            <v>0</v>
          </cell>
          <cell r="CR33">
            <v>0</v>
          </cell>
          <cell r="CS33">
            <v>0</v>
          </cell>
          <cell r="CT33">
            <v>13</v>
          </cell>
          <cell r="CU33">
            <v>0</v>
          </cell>
          <cell r="CV33">
            <v>13</v>
          </cell>
          <cell r="CW33">
            <v>18</v>
          </cell>
          <cell r="CX33">
            <v>51</v>
          </cell>
          <cell r="CY33">
            <v>0</v>
          </cell>
          <cell r="CZ33">
            <v>0</v>
          </cell>
          <cell r="DA33">
            <v>51</v>
          </cell>
          <cell r="DB33">
            <v>322</v>
          </cell>
          <cell r="DC33">
            <v>0</v>
          </cell>
          <cell r="DD33">
            <v>0</v>
          </cell>
          <cell r="DE33">
            <v>8</v>
          </cell>
          <cell r="DF33">
            <v>0</v>
          </cell>
          <cell r="DG33">
            <v>10</v>
          </cell>
          <cell r="DH33">
            <v>0</v>
          </cell>
          <cell r="DI33">
            <v>13</v>
          </cell>
          <cell r="DJ33">
            <v>5</v>
          </cell>
          <cell r="DK33">
            <v>28</v>
          </cell>
          <cell r="DL33">
            <v>36</v>
          </cell>
          <cell r="DM33">
            <v>358</v>
          </cell>
        </row>
        <row r="34">
          <cell r="B34">
            <v>255</v>
          </cell>
          <cell r="C34">
            <v>1912</v>
          </cell>
          <cell r="D34">
            <v>210</v>
          </cell>
          <cell r="E34">
            <v>261</v>
          </cell>
          <cell r="F34">
            <v>28</v>
          </cell>
          <cell r="G34">
            <v>273</v>
          </cell>
          <cell r="H34">
            <v>2684</v>
          </cell>
          <cell r="I34">
            <v>505</v>
          </cell>
          <cell r="J34">
            <v>729</v>
          </cell>
          <cell r="K34">
            <v>258</v>
          </cell>
          <cell r="L34">
            <v>265</v>
          </cell>
          <cell r="M34">
            <v>752</v>
          </cell>
          <cell r="N34">
            <v>72</v>
          </cell>
          <cell r="O34">
            <v>2076</v>
          </cell>
          <cell r="P34">
            <v>44</v>
          </cell>
          <cell r="Q34">
            <v>5309</v>
          </cell>
          <cell r="R34">
            <v>1492</v>
          </cell>
          <cell r="S34">
            <v>1469</v>
          </cell>
          <cell r="T34">
            <v>2394</v>
          </cell>
          <cell r="U34">
            <v>87</v>
          </cell>
          <cell r="V34">
            <v>3357</v>
          </cell>
          <cell r="W34">
            <v>29</v>
          </cell>
          <cell r="X34">
            <v>612</v>
          </cell>
          <cell r="Y34">
            <v>136</v>
          </cell>
          <cell r="Z34">
            <v>110</v>
          </cell>
          <cell r="AA34">
            <v>8194</v>
          </cell>
          <cell r="AB34">
            <v>351</v>
          </cell>
          <cell r="AC34">
            <v>692</v>
          </cell>
          <cell r="AD34">
            <v>604</v>
          </cell>
          <cell r="AE34">
            <v>0</v>
          </cell>
          <cell r="AF34">
            <v>0</v>
          </cell>
          <cell r="AG34">
            <v>24</v>
          </cell>
          <cell r="AH34">
            <v>37</v>
          </cell>
          <cell r="AI34">
            <v>1708</v>
          </cell>
          <cell r="AJ34">
            <v>178</v>
          </cell>
          <cell r="AK34">
            <v>311</v>
          </cell>
          <cell r="AL34">
            <v>960</v>
          </cell>
          <cell r="AM34">
            <v>179</v>
          </cell>
          <cell r="AN34">
            <v>71</v>
          </cell>
          <cell r="AO34">
            <v>11</v>
          </cell>
          <cell r="AP34">
            <v>1532</v>
          </cell>
          <cell r="AQ34">
            <v>120</v>
          </cell>
          <cell r="AR34">
            <v>3538</v>
          </cell>
          <cell r="AS34">
            <v>57</v>
          </cell>
          <cell r="AT34">
            <v>0</v>
          </cell>
          <cell r="AU34">
            <v>0</v>
          </cell>
          <cell r="AV34">
            <v>57</v>
          </cell>
          <cell r="AW34">
            <v>229</v>
          </cell>
          <cell r="AX34">
            <v>0</v>
          </cell>
          <cell r="AY34">
            <v>229</v>
          </cell>
          <cell r="AZ34">
            <v>21</v>
          </cell>
          <cell r="BA34">
            <v>0</v>
          </cell>
          <cell r="BB34">
            <v>21</v>
          </cell>
          <cell r="BC34">
            <v>6</v>
          </cell>
          <cell r="BD34">
            <v>0</v>
          </cell>
          <cell r="BE34">
            <v>0</v>
          </cell>
          <cell r="BF34">
            <v>6</v>
          </cell>
          <cell r="BG34">
            <v>256</v>
          </cell>
          <cell r="BH34">
            <v>174</v>
          </cell>
          <cell r="BI34">
            <v>26</v>
          </cell>
          <cell r="BJ34">
            <v>0</v>
          </cell>
          <cell r="BK34">
            <v>200</v>
          </cell>
          <cell r="BL34">
            <v>110</v>
          </cell>
          <cell r="BM34">
            <v>310</v>
          </cell>
          <cell r="BN34">
            <v>1045</v>
          </cell>
          <cell r="BO34">
            <v>80</v>
          </cell>
          <cell r="BP34">
            <v>8</v>
          </cell>
          <cell r="BQ34">
            <v>1133</v>
          </cell>
          <cell r="BR34">
            <v>821</v>
          </cell>
          <cell r="BS34">
            <v>586</v>
          </cell>
          <cell r="BT34">
            <v>310</v>
          </cell>
          <cell r="BU34">
            <v>896</v>
          </cell>
          <cell r="BV34">
            <v>4</v>
          </cell>
          <cell r="BW34">
            <v>96</v>
          </cell>
          <cell r="BX34">
            <v>2950</v>
          </cell>
          <cell r="BY34">
            <v>22361</v>
          </cell>
          <cell r="BZ34">
            <v>1344</v>
          </cell>
          <cell r="CA34">
            <v>132</v>
          </cell>
          <cell r="CB34">
            <v>1476</v>
          </cell>
          <cell r="CC34">
            <v>323</v>
          </cell>
          <cell r="CD34">
            <v>148</v>
          </cell>
          <cell r="CE34">
            <v>66</v>
          </cell>
          <cell r="CF34">
            <v>451</v>
          </cell>
          <cell r="CG34">
            <v>988</v>
          </cell>
          <cell r="CH34">
            <v>221</v>
          </cell>
          <cell r="CI34">
            <v>112</v>
          </cell>
          <cell r="CJ34">
            <v>16</v>
          </cell>
          <cell r="CK34">
            <v>349</v>
          </cell>
          <cell r="CL34">
            <v>2813</v>
          </cell>
          <cell r="CM34">
            <v>669</v>
          </cell>
          <cell r="CN34">
            <v>207</v>
          </cell>
          <cell r="CO34">
            <v>0</v>
          </cell>
          <cell r="CP34">
            <v>876</v>
          </cell>
          <cell r="CQ34">
            <v>121</v>
          </cell>
          <cell r="CR34">
            <v>0</v>
          </cell>
          <cell r="CS34">
            <v>0</v>
          </cell>
          <cell r="CT34">
            <v>664</v>
          </cell>
          <cell r="CU34">
            <v>0</v>
          </cell>
          <cell r="CV34">
            <v>785</v>
          </cell>
          <cell r="CW34">
            <v>1661</v>
          </cell>
          <cell r="CX34">
            <v>4474</v>
          </cell>
          <cell r="CY34">
            <v>0</v>
          </cell>
          <cell r="CZ34">
            <v>3497</v>
          </cell>
          <cell r="DA34">
            <v>7971</v>
          </cell>
          <cell r="DB34">
            <v>30332</v>
          </cell>
          <cell r="DC34">
            <v>4401</v>
          </cell>
          <cell r="DD34">
            <v>1257</v>
          </cell>
          <cell r="DE34">
            <v>840</v>
          </cell>
          <cell r="DF34">
            <v>197</v>
          </cell>
          <cell r="DG34">
            <v>637</v>
          </cell>
          <cell r="DH34">
            <v>28</v>
          </cell>
          <cell r="DI34">
            <v>546</v>
          </cell>
          <cell r="DJ34">
            <v>146</v>
          </cell>
          <cell r="DK34">
            <v>1357</v>
          </cell>
          <cell r="DL34">
            <v>8052</v>
          </cell>
          <cell r="DM34">
            <v>38384</v>
          </cell>
        </row>
        <row r="35">
          <cell r="A35" t="str">
            <v>島本町</v>
          </cell>
          <cell r="B35">
            <v>3</v>
          </cell>
          <cell r="C35">
            <v>22</v>
          </cell>
          <cell r="D35">
            <v>4</v>
          </cell>
          <cell r="E35">
            <v>2</v>
          </cell>
          <cell r="F35">
            <v>0</v>
          </cell>
          <cell r="G35">
            <v>2</v>
          </cell>
          <cell r="H35">
            <v>30</v>
          </cell>
          <cell r="I35">
            <v>6</v>
          </cell>
          <cell r="J35">
            <v>3</v>
          </cell>
          <cell r="K35">
            <v>4</v>
          </cell>
          <cell r="L35">
            <v>3</v>
          </cell>
          <cell r="M35">
            <v>7</v>
          </cell>
          <cell r="N35">
            <v>0</v>
          </cell>
          <cell r="O35">
            <v>17</v>
          </cell>
          <cell r="P35">
            <v>0</v>
          </cell>
          <cell r="Q35">
            <v>53</v>
          </cell>
          <cell r="R35">
            <v>12</v>
          </cell>
          <cell r="S35">
            <v>18</v>
          </cell>
          <cell r="T35">
            <v>5</v>
          </cell>
          <cell r="U35">
            <v>0</v>
          </cell>
          <cell r="V35">
            <v>17</v>
          </cell>
          <cell r="W35">
            <v>0</v>
          </cell>
          <cell r="X35">
            <v>0</v>
          </cell>
          <cell r="Y35">
            <v>2</v>
          </cell>
          <cell r="Z35">
            <v>2</v>
          </cell>
          <cell r="AA35">
            <v>44</v>
          </cell>
          <cell r="AB35">
            <v>0</v>
          </cell>
          <cell r="AC35">
            <v>15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15</v>
          </cell>
          <cell r="AJ35">
            <v>0</v>
          </cell>
          <cell r="AK35">
            <v>3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3</v>
          </cell>
          <cell r="AQ35">
            <v>4</v>
          </cell>
          <cell r="AR35">
            <v>22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3</v>
          </cell>
          <cell r="AX35">
            <v>0</v>
          </cell>
          <cell r="AY35">
            <v>3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3</v>
          </cell>
          <cell r="BH35">
            <v>3</v>
          </cell>
          <cell r="BI35">
            <v>0</v>
          </cell>
          <cell r="BJ35">
            <v>0</v>
          </cell>
          <cell r="BK35">
            <v>3</v>
          </cell>
          <cell r="BL35">
            <v>0</v>
          </cell>
          <cell r="BM35">
            <v>3</v>
          </cell>
          <cell r="BN35">
            <v>6</v>
          </cell>
          <cell r="BO35">
            <v>0</v>
          </cell>
          <cell r="BP35">
            <v>0</v>
          </cell>
          <cell r="BQ35">
            <v>6</v>
          </cell>
          <cell r="BR35">
            <v>3</v>
          </cell>
          <cell r="BS35">
            <v>5</v>
          </cell>
          <cell r="BT35">
            <v>0</v>
          </cell>
          <cell r="BU35">
            <v>5</v>
          </cell>
          <cell r="BV35">
            <v>0</v>
          </cell>
          <cell r="BW35">
            <v>0</v>
          </cell>
          <cell r="BX35">
            <v>14</v>
          </cell>
          <cell r="BY35">
            <v>154</v>
          </cell>
          <cell r="BZ35">
            <v>17</v>
          </cell>
          <cell r="CA35">
            <v>0</v>
          </cell>
          <cell r="CB35">
            <v>17</v>
          </cell>
          <cell r="CC35">
            <v>4</v>
          </cell>
          <cell r="CD35">
            <v>2</v>
          </cell>
          <cell r="CE35">
            <v>0</v>
          </cell>
          <cell r="CF35">
            <v>4</v>
          </cell>
          <cell r="CG35">
            <v>10</v>
          </cell>
          <cell r="CH35">
            <v>4</v>
          </cell>
          <cell r="CI35">
            <v>0</v>
          </cell>
          <cell r="CJ35">
            <v>0</v>
          </cell>
          <cell r="CK35">
            <v>4</v>
          </cell>
          <cell r="CL35">
            <v>31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6</v>
          </cell>
          <cell r="CU35">
            <v>0</v>
          </cell>
          <cell r="CV35">
            <v>6</v>
          </cell>
          <cell r="CW35">
            <v>6</v>
          </cell>
          <cell r="CX35">
            <v>37</v>
          </cell>
          <cell r="CY35">
            <v>0</v>
          </cell>
          <cell r="CZ35">
            <v>46</v>
          </cell>
          <cell r="DA35">
            <v>83</v>
          </cell>
          <cell r="DB35">
            <v>237</v>
          </cell>
          <cell r="DC35">
            <v>0</v>
          </cell>
          <cell r="DD35">
            <v>11</v>
          </cell>
          <cell r="DE35">
            <v>5</v>
          </cell>
          <cell r="DF35">
            <v>0</v>
          </cell>
          <cell r="DG35">
            <v>5</v>
          </cell>
          <cell r="DH35">
            <v>0</v>
          </cell>
          <cell r="DI35">
            <v>7</v>
          </cell>
          <cell r="DJ35">
            <v>3</v>
          </cell>
          <cell r="DK35">
            <v>15</v>
          </cell>
          <cell r="DL35">
            <v>31</v>
          </cell>
          <cell r="DM35">
            <v>268</v>
          </cell>
        </row>
        <row r="36">
          <cell r="A36" t="str">
            <v>豊能町</v>
          </cell>
          <cell r="B36">
            <v>2</v>
          </cell>
          <cell r="C36">
            <v>17</v>
          </cell>
          <cell r="D36">
            <v>3</v>
          </cell>
          <cell r="E36">
            <v>2</v>
          </cell>
          <cell r="F36">
            <v>0</v>
          </cell>
          <cell r="G36">
            <v>0</v>
          </cell>
          <cell r="H36">
            <v>22</v>
          </cell>
          <cell r="I36">
            <v>4</v>
          </cell>
          <cell r="J36">
            <v>3</v>
          </cell>
          <cell r="K36">
            <v>0</v>
          </cell>
          <cell r="L36">
            <v>1</v>
          </cell>
          <cell r="M36">
            <v>5</v>
          </cell>
          <cell r="N36">
            <v>0</v>
          </cell>
          <cell r="O36">
            <v>9</v>
          </cell>
          <cell r="P36">
            <v>0</v>
          </cell>
          <cell r="Q36">
            <v>35</v>
          </cell>
          <cell r="R36">
            <v>10</v>
          </cell>
          <cell r="S36">
            <v>11</v>
          </cell>
          <cell r="T36">
            <v>0</v>
          </cell>
          <cell r="U36">
            <v>0</v>
          </cell>
          <cell r="V36">
            <v>15</v>
          </cell>
          <cell r="W36">
            <v>0</v>
          </cell>
          <cell r="X36">
            <v>4</v>
          </cell>
          <cell r="Y36">
            <v>3</v>
          </cell>
          <cell r="Z36">
            <v>1</v>
          </cell>
          <cell r="AA36">
            <v>34</v>
          </cell>
          <cell r="AB36">
            <v>2</v>
          </cell>
          <cell r="AC36">
            <v>4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6</v>
          </cell>
          <cell r="AJ36">
            <v>0</v>
          </cell>
          <cell r="AK36">
            <v>2</v>
          </cell>
          <cell r="AL36">
            <v>9</v>
          </cell>
          <cell r="AM36">
            <v>0</v>
          </cell>
          <cell r="AN36">
            <v>0</v>
          </cell>
          <cell r="AO36">
            <v>0</v>
          </cell>
          <cell r="AP36">
            <v>11</v>
          </cell>
          <cell r="AQ36">
            <v>0</v>
          </cell>
          <cell r="AR36">
            <v>17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4</v>
          </cell>
          <cell r="AX36">
            <v>0</v>
          </cell>
          <cell r="AY36">
            <v>4</v>
          </cell>
          <cell r="AZ36">
            <v>1</v>
          </cell>
          <cell r="BA36">
            <v>0</v>
          </cell>
          <cell r="BB36">
            <v>1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5</v>
          </cell>
          <cell r="BH36">
            <v>1</v>
          </cell>
          <cell r="BI36">
            <v>0</v>
          </cell>
          <cell r="BJ36">
            <v>0</v>
          </cell>
          <cell r="BK36">
            <v>1</v>
          </cell>
          <cell r="BL36">
            <v>1</v>
          </cell>
          <cell r="BM36">
            <v>2</v>
          </cell>
          <cell r="BN36">
            <v>5</v>
          </cell>
          <cell r="BO36">
            <v>0</v>
          </cell>
          <cell r="BP36">
            <v>0</v>
          </cell>
          <cell r="BQ36">
            <v>5</v>
          </cell>
          <cell r="BR36">
            <v>2</v>
          </cell>
          <cell r="BS36">
            <v>1</v>
          </cell>
          <cell r="BT36">
            <v>1</v>
          </cell>
          <cell r="BU36">
            <v>2</v>
          </cell>
          <cell r="BV36">
            <v>0</v>
          </cell>
          <cell r="BW36">
            <v>0</v>
          </cell>
          <cell r="BX36">
            <v>9</v>
          </cell>
          <cell r="BY36">
            <v>114</v>
          </cell>
          <cell r="BZ36">
            <v>12</v>
          </cell>
          <cell r="CA36">
            <v>0</v>
          </cell>
          <cell r="CB36">
            <v>12</v>
          </cell>
          <cell r="CC36">
            <v>4</v>
          </cell>
          <cell r="CD36">
            <v>0</v>
          </cell>
          <cell r="CE36">
            <v>0</v>
          </cell>
          <cell r="CF36">
            <v>4</v>
          </cell>
          <cell r="CG36">
            <v>8</v>
          </cell>
          <cell r="CH36">
            <v>1</v>
          </cell>
          <cell r="CI36">
            <v>0</v>
          </cell>
          <cell r="CJ36">
            <v>0</v>
          </cell>
          <cell r="CK36">
            <v>1</v>
          </cell>
          <cell r="CL36">
            <v>21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14</v>
          </cell>
          <cell r="CU36">
            <v>0</v>
          </cell>
          <cell r="CV36">
            <v>14</v>
          </cell>
          <cell r="CW36">
            <v>14</v>
          </cell>
          <cell r="CX36">
            <v>35</v>
          </cell>
          <cell r="CY36">
            <v>0</v>
          </cell>
          <cell r="CZ36">
            <v>0</v>
          </cell>
          <cell r="DA36">
            <v>35</v>
          </cell>
          <cell r="DB36">
            <v>149</v>
          </cell>
          <cell r="DC36">
            <v>3</v>
          </cell>
          <cell r="DD36">
            <v>0</v>
          </cell>
          <cell r="DE36">
            <v>3</v>
          </cell>
          <cell r="DF36">
            <v>0</v>
          </cell>
          <cell r="DG36">
            <v>2</v>
          </cell>
          <cell r="DH36">
            <v>0</v>
          </cell>
          <cell r="DI36">
            <v>4</v>
          </cell>
          <cell r="DJ36">
            <v>2</v>
          </cell>
          <cell r="DK36">
            <v>8</v>
          </cell>
          <cell r="DL36">
            <v>14</v>
          </cell>
          <cell r="DM36">
            <v>163</v>
          </cell>
        </row>
        <row r="37">
          <cell r="A37" t="str">
            <v>能勢町</v>
          </cell>
          <cell r="B37">
            <v>3</v>
          </cell>
          <cell r="C37">
            <v>13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16</v>
          </cell>
          <cell r="I37">
            <v>2</v>
          </cell>
          <cell r="J37">
            <v>3</v>
          </cell>
          <cell r="K37">
            <v>1</v>
          </cell>
          <cell r="L37">
            <v>1</v>
          </cell>
          <cell r="M37">
            <v>2</v>
          </cell>
          <cell r="N37">
            <v>0</v>
          </cell>
          <cell r="O37">
            <v>7</v>
          </cell>
          <cell r="P37">
            <v>0</v>
          </cell>
          <cell r="Q37">
            <v>25</v>
          </cell>
          <cell r="R37">
            <v>6</v>
          </cell>
          <cell r="S37">
            <v>8</v>
          </cell>
          <cell r="T37">
            <v>0</v>
          </cell>
          <cell r="U37">
            <v>0</v>
          </cell>
          <cell r="V37">
            <v>10</v>
          </cell>
          <cell r="W37">
            <v>1</v>
          </cell>
          <cell r="X37">
            <v>0</v>
          </cell>
          <cell r="Y37">
            <v>1</v>
          </cell>
          <cell r="Z37">
            <v>1</v>
          </cell>
          <cell r="AA37">
            <v>21</v>
          </cell>
          <cell r="AB37">
            <v>0</v>
          </cell>
          <cell r="AC37">
            <v>4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</v>
          </cell>
          <cell r="AJ37">
            <v>0</v>
          </cell>
          <cell r="AK37">
            <v>2</v>
          </cell>
          <cell r="AL37">
            <v>0</v>
          </cell>
          <cell r="AM37">
            <v>0</v>
          </cell>
          <cell r="AN37">
            <v>0</v>
          </cell>
          <cell r="AO37">
            <v>2</v>
          </cell>
          <cell r="AP37">
            <v>4</v>
          </cell>
          <cell r="AQ37">
            <v>0</v>
          </cell>
          <cell r="AR37">
            <v>8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7</v>
          </cell>
          <cell r="AX37">
            <v>0</v>
          </cell>
          <cell r="AY37">
            <v>7</v>
          </cell>
          <cell r="AZ37">
            <v>1</v>
          </cell>
          <cell r="BA37">
            <v>0</v>
          </cell>
          <cell r="BB37">
            <v>1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8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2</v>
          </cell>
          <cell r="BO37">
            <v>0</v>
          </cell>
          <cell r="BP37">
            <v>0</v>
          </cell>
          <cell r="BQ37">
            <v>2</v>
          </cell>
          <cell r="BR37">
            <v>0</v>
          </cell>
          <cell r="BS37">
            <v>3</v>
          </cell>
          <cell r="BT37">
            <v>0</v>
          </cell>
          <cell r="BU37">
            <v>3</v>
          </cell>
          <cell r="BV37">
            <v>0</v>
          </cell>
          <cell r="BW37">
            <v>0</v>
          </cell>
          <cell r="BX37">
            <v>5</v>
          </cell>
          <cell r="BY37">
            <v>76</v>
          </cell>
          <cell r="BZ37">
            <v>10</v>
          </cell>
          <cell r="CA37">
            <v>0</v>
          </cell>
          <cell r="CB37">
            <v>10</v>
          </cell>
          <cell r="CC37">
            <v>1</v>
          </cell>
          <cell r="CD37">
            <v>1</v>
          </cell>
          <cell r="CE37">
            <v>0</v>
          </cell>
          <cell r="CF37">
            <v>3</v>
          </cell>
          <cell r="CG37">
            <v>5</v>
          </cell>
          <cell r="CH37">
            <v>0</v>
          </cell>
          <cell r="CI37">
            <v>0</v>
          </cell>
          <cell r="CJ37">
            <v>1</v>
          </cell>
          <cell r="CK37">
            <v>1</v>
          </cell>
          <cell r="CL37">
            <v>16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16</v>
          </cell>
          <cell r="CY37">
            <v>0</v>
          </cell>
          <cell r="CZ37">
            <v>0</v>
          </cell>
          <cell r="DA37">
            <v>16</v>
          </cell>
          <cell r="DB37">
            <v>92</v>
          </cell>
          <cell r="DC37">
            <v>1</v>
          </cell>
          <cell r="DD37">
            <v>4</v>
          </cell>
          <cell r="DE37">
            <v>4</v>
          </cell>
          <cell r="DF37">
            <v>0</v>
          </cell>
          <cell r="DG37">
            <v>4</v>
          </cell>
          <cell r="DH37">
            <v>0</v>
          </cell>
          <cell r="DI37">
            <v>7</v>
          </cell>
          <cell r="DJ37">
            <v>1</v>
          </cell>
          <cell r="DK37">
            <v>12</v>
          </cell>
          <cell r="DL37">
            <v>21</v>
          </cell>
          <cell r="DM37">
            <v>113</v>
          </cell>
        </row>
        <row r="38">
          <cell r="A38" t="str">
            <v>忠岡町</v>
          </cell>
          <cell r="B38">
            <v>3</v>
          </cell>
          <cell r="C38">
            <v>18</v>
          </cell>
          <cell r="D38">
            <v>3</v>
          </cell>
          <cell r="E38">
            <v>0</v>
          </cell>
          <cell r="F38">
            <v>0</v>
          </cell>
          <cell r="G38">
            <v>1</v>
          </cell>
          <cell r="H38">
            <v>22</v>
          </cell>
          <cell r="I38">
            <v>3</v>
          </cell>
          <cell r="J38">
            <v>1</v>
          </cell>
          <cell r="K38">
            <v>3</v>
          </cell>
          <cell r="L38">
            <v>2</v>
          </cell>
          <cell r="M38">
            <v>5</v>
          </cell>
          <cell r="N38">
            <v>0</v>
          </cell>
          <cell r="O38">
            <v>11</v>
          </cell>
          <cell r="P38">
            <v>0</v>
          </cell>
          <cell r="Q38">
            <v>36</v>
          </cell>
          <cell r="R38">
            <v>9</v>
          </cell>
          <cell r="S38">
            <v>16</v>
          </cell>
          <cell r="T38">
            <v>0</v>
          </cell>
          <cell r="U38">
            <v>0</v>
          </cell>
          <cell r="V38">
            <v>32</v>
          </cell>
          <cell r="W38">
            <v>0</v>
          </cell>
          <cell r="X38">
            <v>0</v>
          </cell>
          <cell r="Y38">
            <v>1</v>
          </cell>
          <cell r="Z38">
            <v>0</v>
          </cell>
          <cell r="AA38">
            <v>49</v>
          </cell>
          <cell r="AB38">
            <v>1</v>
          </cell>
          <cell r="AC38">
            <v>7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8</v>
          </cell>
          <cell r="AJ38">
            <v>1</v>
          </cell>
          <cell r="AK38">
            <v>2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2</v>
          </cell>
          <cell r="AQ38">
            <v>0</v>
          </cell>
          <cell r="AR38">
            <v>11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2</v>
          </cell>
          <cell r="AX38">
            <v>0</v>
          </cell>
          <cell r="AY38">
            <v>2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</v>
          </cell>
          <cell r="BH38">
            <v>1</v>
          </cell>
          <cell r="BI38">
            <v>0</v>
          </cell>
          <cell r="BJ38">
            <v>0</v>
          </cell>
          <cell r="BK38">
            <v>1</v>
          </cell>
          <cell r="BL38">
            <v>0</v>
          </cell>
          <cell r="BM38">
            <v>1</v>
          </cell>
          <cell r="BN38">
            <v>3</v>
          </cell>
          <cell r="BO38">
            <v>0</v>
          </cell>
          <cell r="BP38">
            <v>0</v>
          </cell>
          <cell r="BQ38">
            <v>3</v>
          </cell>
          <cell r="BR38">
            <v>0</v>
          </cell>
          <cell r="BS38">
            <v>5</v>
          </cell>
          <cell r="BT38">
            <v>0</v>
          </cell>
          <cell r="BU38">
            <v>5</v>
          </cell>
          <cell r="BV38">
            <v>0</v>
          </cell>
          <cell r="BW38">
            <v>0</v>
          </cell>
          <cell r="BX38">
            <v>8</v>
          </cell>
          <cell r="BY38">
            <v>119</v>
          </cell>
          <cell r="BZ38">
            <v>7</v>
          </cell>
          <cell r="CA38">
            <v>0</v>
          </cell>
          <cell r="CB38">
            <v>7</v>
          </cell>
          <cell r="CC38">
            <v>1</v>
          </cell>
          <cell r="CD38">
            <v>0</v>
          </cell>
          <cell r="CE38">
            <v>0</v>
          </cell>
          <cell r="CF38">
            <v>1</v>
          </cell>
          <cell r="CG38">
            <v>2</v>
          </cell>
          <cell r="CH38">
            <v>1</v>
          </cell>
          <cell r="CI38">
            <v>0</v>
          </cell>
          <cell r="CJ38">
            <v>0</v>
          </cell>
          <cell r="CK38">
            <v>1</v>
          </cell>
          <cell r="CL38">
            <v>10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10</v>
          </cell>
          <cell r="CY38">
            <v>0</v>
          </cell>
          <cell r="CZ38">
            <v>38</v>
          </cell>
          <cell r="DA38">
            <v>48</v>
          </cell>
          <cell r="DB38">
            <v>167</v>
          </cell>
          <cell r="DC38">
            <v>0</v>
          </cell>
          <cell r="DD38">
            <v>0</v>
          </cell>
          <cell r="DE38">
            <v>3</v>
          </cell>
          <cell r="DF38">
            <v>0</v>
          </cell>
          <cell r="DG38">
            <v>4</v>
          </cell>
          <cell r="DH38">
            <v>0</v>
          </cell>
          <cell r="DI38">
            <v>5</v>
          </cell>
          <cell r="DJ38">
            <v>1</v>
          </cell>
          <cell r="DK38">
            <v>10</v>
          </cell>
          <cell r="DL38">
            <v>13</v>
          </cell>
          <cell r="DM38">
            <v>180</v>
          </cell>
        </row>
        <row r="39">
          <cell r="A39" t="str">
            <v>熊取町</v>
          </cell>
          <cell r="B39">
            <v>3</v>
          </cell>
          <cell r="C39">
            <v>37</v>
          </cell>
          <cell r="D39">
            <v>3</v>
          </cell>
          <cell r="E39">
            <v>1</v>
          </cell>
          <cell r="F39">
            <v>0</v>
          </cell>
          <cell r="G39">
            <v>4</v>
          </cell>
          <cell r="H39">
            <v>45</v>
          </cell>
          <cell r="I39">
            <v>6</v>
          </cell>
          <cell r="J39">
            <v>1</v>
          </cell>
          <cell r="K39">
            <v>4</v>
          </cell>
          <cell r="L39">
            <v>5</v>
          </cell>
          <cell r="M39">
            <v>6</v>
          </cell>
          <cell r="N39">
            <v>0</v>
          </cell>
          <cell r="O39">
            <v>16</v>
          </cell>
          <cell r="P39">
            <v>0</v>
          </cell>
          <cell r="Q39">
            <v>67</v>
          </cell>
          <cell r="R39">
            <v>19</v>
          </cell>
          <cell r="S39">
            <v>34</v>
          </cell>
          <cell r="T39">
            <v>0</v>
          </cell>
          <cell r="U39">
            <v>0</v>
          </cell>
          <cell r="V39">
            <v>30</v>
          </cell>
          <cell r="W39">
            <v>0</v>
          </cell>
          <cell r="X39">
            <v>0</v>
          </cell>
          <cell r="Y39">
            <v>4</v>
          </cell>
          <cell r="Z39">
            <v>2</v>
          </cell>
          <cell r="AA39">
            <v>70</v>
          </cell>
          <cell r="AB39">
            <v>8</v>
          </cell>
          <cell r="AC39">
            <v>10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18</v>
          </cell>
          <cell r="AJ39">
            <v>0</v>
          </cell>
          <cell r="AK39">
            <v>1</v>
          </cell>
          <cell r="AL39">
            <v>2</v>
          </cell>
          <cell r="AM39">
            <v>8</v>
          </cell>
          <cell r="AN39">
            <v>0</v>
          </cell>
          <cell r="AO39">
            <v>1</v>
          </cell>
          <cell r="AP39">
            <v>12</v>
          </cell>
          <cell r="AQ39">
            <v>0</v>
          </cell>
          <cell r="AR39">
            <v>30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</v>
          </cell>
          <cell r="AX39">
            <v>0</v>
          </cell>
          <cell r="AY39">
            <v>5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</v>
          </cell>
          <cell r="BH39">
            <v>1</v>
          </cell>
          <cell r="BI39">
            <v>0</v>
          </cell>
          <cell r="BJ39">
            <v>0</v>
          </cell>
          <cell r="BK39">
            <v>1</v>
          </cell>
          <cell r="BL39">
            <v>1</v>
          </cell>
          <cell r="BM39">
            <v>2</v>
          </cell>
          <cell r="BN39">
            <v>17</v>
          </cell>
          <cell r="BO39">
            <v>4</v>
          </cell>
          <cell r="BP39">
            <v>0</v>
          </cell>
          <cell r="BQ39">
            <v>21</v>
          </cell>
          <cell r="BR39">
            <v>8</v>
          </cell>
          <cell r="BS39">
            <v>3</v>
          </cell>
          <cell r="BT39">
            <v>4</v>
          </cell>
          <cell r="BU39">
            <v>7</v>
          </cell>
          <cell r="BV39">
            <v>0</v>
          </cell>
          <cell r="BW39">
            <v>0</v>
          </cell>
          <cell r="BX39">
            <v>36</v>
          </cell>
          <cell r="BY39">
            <v>232</v>
          </cell>
          <cell r="BZ39">
            <v>17</v>
          </cell>
          <cell r="CA39">
            <v>0</v>
          </cell>
          <cell r="CB39">
            <v>17</v>
          </cell>
          <cell r="CC39">
            <v>9</v>
          </cell>
          <cell r="CD39">
            <v>1</v>
          </cell>
          <cell r="CE39">
            <v>0</v>
          </cell>
          <cell r="CF39">
            <v>8</v>
          </cell>
          <cell r="CG39">
            <v>18</v>
          </cell>
          <cell r="CH39">
            <v>0</v>
          </cell>
          <cell r="CI39">
            <v>0</v>
          </cell>
          <cell r="CJ39">
            <v>2</v>
          </cell>
          <cell r="CK39">
            <v>2</v>
          </cell>
          <cell r="CL39">
            <v>37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37</v>
          </cell>
          <cell r="CY39">
            <v>0</v>
          </cell>
          <cell r="CZ39">
            <v>0</v>
          </cell>
          <cell r="DA39">
            <v>37</v>
          </cell>
          <cell r="DB39">
            <v>269</v>
          </cell>
          <cell r="DC39">
            <v>0</v>
          </cell>
          <cell r="DD39">
            <v>0</v>
          </cell>
          <cell r="DE39">
            <v>10</v>
          </cell>
          <cell r="DF39">
            <v>0</v>
          </cell>
          <cell r="DG39">
            <v>7</v>
          </cell>
          <cell r="DH39">
            <v>0</v>
          </cell>
          <cell r="DI39">
            <v>11</v>
          </cell>
          <cell r="DJ39">
            <v>3</v>
          </cell>
          <cell r="DK39">
            <v>21</v>
          </cell>
          <cell r="DL39">
            <v>31</v>
          </cell>
          <cell r="DM39">
            <v>300</v>
          </cell>
        </row>
        <row r="40">
          <cell r="A40" t="str">
            <v>田尻町</v>
          </cell>
          <cell r="B40">
            <v>2</v>
          </cell>
          <cell r="C40">
            <v>11</v>
          </cell>
          <cell r="D40">
            <v>3</v>
          </cell>
          <cell r="E40">
            <v>0</v>
          </cell>
          <cell r="F40">
            <v>0</v>
          </cell>
          <cell r="G40">
            <v>2</v>
          </cell>
          <cell r="H40">
            <v>16</v>
          </cell>
          <cell r="I40">
            <v>2</v>
          </cell>
          <cell r="J40">
            <v>1</v>
          </cell>
          <cell r="K40">
            <v>3</v>
          </cell>
          <cell r="L40">
            <v>1</v>
          </cell>
          <cell r="M40">
            <v>3</v>
          </cell>
          <cell r="N40">
            <v>0</v>
          </cell>
          <cell r="O40">
            <v>8</v>
          </cell>
          <cell r="P40">
            <v>0</v>
          </cell>
          <cell r="Q40">
            <v>26</v>
          </cell>
          <cell r="R40">
            <v>5</v>
          </cell>
          <cell r="S40">
            <v>15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</v>
          </cell>
          <cell r="Z40">
            <v>1</v>
          </cell>
          <cell r="AA40">
            <v>17</v>
          </cell>
          <cell r="AB40">
            <v>1</v>
          </cell>
          <cell r="AC40">
            <v>5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6</v>
          </cell>
          <cell r="AJ40">
            <v>0</v>
          </cell>
          <cell r="AK40">
            <v>1</v>
          </cell>
          <cell r="AL40">
            <v>2</v>
          </cell>
          <cell r="AM40">
            <v>0</v>
          </cell>
          <cell r="AN40">
            <v>0</v>
          </cell>
          <cell r="AO40">
            <v>0</v>
          </cell>
          <cell r="AP40">
            <v>3</v>
          </cell>
          <cell r="AQ40">
            <v>1</v>
          </cell>
          <cell r="AR40">
            <v>10</v>
          </cell>
          <cell r="AS40">
            <v>1</v>
          </cell>
          <cell r="AT40">
            <v>0</v>
          </cell>
          <cell r="AU40">
            <v>0</v>
          </cell>
          <cell r="AV40">
            <v>1</v>
          </cell>
          <cell r="AW40">
            <v>3</v>
          </cell>
          <cell r="AX40">
            <v>0</v>
          </cell>
          <cell r="AY40">
            <v>3</v>
          </cell>
          <cell r="AZ40">
            <v>0</v>
          </cell>
          <cell r="BA40">
            <v>0</v>
          </cell>
          <cell r="BB40">
            <v>0</v>
          </cell>
          <cell r="BC40">
            <v>1</v>
          </cell>
          <cell r="BD40">
            <v>0</v>
          </cell>
          <cell r="BE40">
            <v>0</v>
          </cell>
          <cell r="BF40">
            <v>1</v>
          </cell>
          <cell r="BG40">
            <v>4</v>
          </cell>
          <cell r="BH40">
            <v>1</v>
          </cell>
          <cell r="BI40">
            <v>0</v>
          </cell>
          <cell r="BJ40">
            <v>0</v>
          </cell>
          <cell r="BK40">
            <v>1</v>
          </cell>
          <cell r="BL40">
            <v>0</v>
          </cell>
          <cell r="BM40">
            <v>1</v>
          </cell>
          <cell r="BN40">
            <v>4</v>
          </cell>
          <cell r="BO40">
            <v>0</v>
          </cell>
          <cell r="BP40">
            <v>0</v>
          </cell>
          <cell r="BQ40">
            <v>4</v>
          </cell>
          <cell r="BR40">
            <v>3</v>
          </cell>
          <cell r="BS40">
            <v>2</v>
          </cell>
          <cell r="BT40">
            <v>1</v>
          </cell>
          <cell r="BU40">
            <v>3</v>
          </cell>
          <cell r="BV40">
            <v>0</v>
          </cell>
          <cell r="BW40">
            <v>0</v>
          </cell>
          <cell r="BX40">
            <v>10</v>
          </cell>
          <cell r="BY40">
            <v>76</v>
          </cell>
          <cell r="BZ40">
            <v>12</v>
          </cell>
          <cell r="CA40">
            <v>0</v>
          </cell>
          <cell r="CB40">
            <v>12</v>
          </cell>
          <cell r="CC40">
            <v>2</v>
          </cell>
          <cell r="CD40">
            <v>1</v>
          </cell>
          <cell r="CE40">
            <v>1</v>
          </cell>
          <cell r="CF40">
            <v>0</v>
          </cell>
          <cell r="CG40">
            <v>4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16</v>
          </cell>
          <cell r="CM40">
            <v>1</v>
          </cell>
          <cell r="CN40">
            <v>0</v>
          </cell>
          <cell r="CO40">
            <v>0</v>
          </cell>
          <cell r="CP40">
            <v>1</v>
          </cell>
          <cell r="CQ40">
            <v>0</v>
          </cell>
          <cell r="CR40">
            <v>0</v>
          </cell>
          <cell r="CS40">
            <v>0</v>
          </cell>
          <cell r="CT40">
            <v>16</v>
          </cell>
          <cell r="CU40">
            <v>0</v>
          </cell>
          <cell r="CV40">
            <v>16</v>
          </cell>
          <cell r="CW40">
            <v>17</v>
          </cell>
          <cell r="CX40">
            <v>33</v>
          </cell>
          <cell r="CY40">
            <v>0</v>
          </cell>
          <cell r="CZ40">
            <v>0</v>
          </cell>
          <cell r="DA40">
            <v>33</v>
          </cell>
          <cell r="DB40">
            <v>109</v>
          </cell>
          <cell r="DC40">
            <v>0</v>
          </cell>
          <cell r="DD40">
            <v>0</v>
          </cell>
          <cell r="DE40">
            <v>3</v>
          </cell>
          <cell r="DF40">
            <v>0</v>
          </cell>
          <cell r="DG40">
            <v>3</v>
          </cell>
          <cell r="DH40">
            <v>0</v>
          </cell>
          <cell r="DI40">
            <v>2</v>
          </cell>
          <cell r="DJ40">
            <v>2</v>
          </cell>
          <cell r="DK40">
            <v>7</v>
          </cell>
          <cell r="DL40">
            <v>10</v>
          </cell>
          <cell r="DM40">
            <v>119</v>
          </cell>
        </row>
        <row r="41">
          <cell r="A41" t="str">
            <v>岬町</v>
          </cell>
          <cell r="B41">
            <v>3</v>
          </cell>
          <cell r="C41">
            <v>24</v>
          </cell>
          <cell r="D41">
            <v>3</v>
          </cell>
          <cell r="E41">
            <v>1</v>
          </cell>
          <cell r="F41">
            <v>0</v>
          </cell>
          <cell r="G41">
            <v>1</v>
          </cell>
          <cell r="H41">
            <v>29</v>
          </cell>
          <cell r="I41">
            <v>3</v>
          </cell>
          <cell r="J41">
            <v>0</v>
          </cell>
          <cell r="K41">
            <v>3</v>
          </cell>
          <cell r="L41">
            <v>3</v>
          </cell>
          <cell r="M41">
            <v>6</v>
          </cell>
          <cell r="N41">
            <v>0</v>
          </cell>
          <cell r="O41">
            <v>12</v>
          </cell>
          <cell r="P41">
            <v>0</v>
          </cell>
          <cell r="Q41">
            <v>44</v>
          </cell>
          <cell r="R41">
            <v>7</v>
          </cell>
          <cell r="S41">
            <v>14</v>
          </cell>
          <cell r="T41">
            <v>0</v>
          </cell>
          <cell r="U41">
            <v>0</v>
          </cell>
          <cell r="V41">
            <v>33</v>
          </cell>
          <cell r="W41">
            <v>0</v>
          </cell>
          <cell r="X41">
            <v>4</v>
          </cell>
          <cell r="Y41">
            <v>1</v>
          </cell>
          <cell r="Z41">
            <v>0</v>
          </cell>
          <cell r="AA41">
            <v>52</v>
          </cell>
          <cell r="AB41">
            <v>2</v>
          </cell>
          <cell r="AC41">
            <v>7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</v>
          </cell>
          <cell r="AJ41">
            <v>0</v>
          </cell>
          <cell r="AK41">
            <v>2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2</v>
          </cell>
          <cell r="AQ41">
            <v>1</v>
          </cell>
          <cell r="AR41">
            <v>12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2</v>
          </cell>
          <cell r="AX41">
            <v>0</v>
          </cell>
          <cell r="AY41">
            <v>2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2</v>
          </cell>
          <cell r="BH41">
            <v>2</v>
          </cell>
          <cell r="BI41">
            <v>0</v>
          </cell>
          <cell r="BJ41">
            <v>0</v>
          </cell>
          <cell r="BK41">
            <v>2</v>
          </cell>
          <cell r="BL41">
            <v>4</v>
          </cell>
          <cell r="BM41">
            <v>6</v>
          </cell>
          <cell r="BN41">
            <v>8</v>
          </cell>
          <cell r="BO41">
            <v>1</v>
          </cell>
          <cell r="BP41">
            <v>0</v>
          </cell>
          <cell r="BQ41">
            <v>9</v>
          </cell>
          <cell r="BR41">
            <v>5</v>
          </cell>
          <cell r="BS41">
            <v>1</v>
          </cell>
          <cell r="BT41">
            <v>0</v>
          </cell>
          <cell r="BU41">
            <v>1</v>
          </cell>
          <cell r="BV41">
            <v>0</v>
          </cell>
          <cell r="BW41">
            <v>0</v>
          </cell>
          <cell r="BX41">
            <v>15</v>
          </cell>
          <cell r="BY41">
            <v>141</v>
          </cell>
          <cell r="BZ41">
            <v>6</v>
          </cell>
          <cell r="CA41">
            <v>0</v>
          </cell>
          <cell r="CB41">
            <v>6</v>
          </cell>
          <cell r="CC41">
            <v>1</v>
          </cell>
          <cell r="CD41">
            <v>2</v>
          </cell>
          <cell r="CE41">
            <v>1</v>
          </cell>
          <cell r="CF41">
            <v>2</v>
          </cell>
          <cell r="CG41">
            <v>6</v>
          </cell>
          <cell r="CH41">
            <v>0</v>
          </cell>
          <cell r="CI41">
            <v>4</v>
          </cell>
          <cell r="CJ41">
            <v>0</v>
          </cell>
          <cell r="CK41">
            <v>4</v>
          </cell>
          <cell r="CL41">
            <v>16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5</v>
          </cell>
          <cell r="CU41">
            <v>0</v>
          </cell>
          <cell r="CV41">
            <v>5</v>
          </cell>
          <cell r="CW41">
            <v>5</v>
          </cell>
          <cell r="CX41">
            <v>21</v>
          </cell>
          <cell r="CY41">
            <v>0</v>
          </cell>
          <cell r="CZ41">
            <v>0</v>
          </cell>
          <cell r="DA41">
            <v>21</v>
          </cell>
          <cell r="DB41">
            <v>162</v>
          </cell>
          <cell r="DC41">
            <v>0</v>
          </cell>
          <cell r="DD41">
            <v>0</v>
          </cell>
          <cell r="DE41">
            <v>3</v>
          </cell>
          <cell r="DF41">
            <v>0</v>
          </cell>
          <cell r="DG41">
            <v>4</v>
          </cell>
          <cell r="DH41">
            <v>0</v>
          </cell>
          <cell r="DI41">
            <v>5</v>
          </cell>
          <cell r="DJ41">
            <v>1</v>
          </cell>
          <cell r="DK41">
            <v>10</v>
          </cell>
          <cell r="DL41">
            <v>13</v>
          </cell>
          <cell r="DM41">
            <v>175</v>
          </cell>
        </row>
        <row r="42">
          <cell r="A42" t="str">
            <v>太子町</v>
          </cell>
          <cell r="B42">
            <v>2</v>
          </cell>
          <cell r="C42">
            <v>12</v>
          </cell>
          <cell r="D42">
            <v>3</v>
          </cell>
          <cell r="E42">
            <v>1</v>
          </cell>
          <cell r="F42">
            <v>0</v>
          </cell>
          <cell r="G42">
            <v>1</v>
          </cell>
          <cell r="H42">
            <v>17</v>
          </cell>
          <cell r="I42">
            <v>4</v>
          </cell>
          <cell r="J42">
            <v>3</v>
          </cell>
          <cell r="K42">
            <v>5</v>
          </cell>
          <cell r="L42">
            <v>2</v>
          </cell>
          <cell r="M42">
            <v>4</v>
          </cell>
          <cell r="N42">
            <v>0</v>
          </cell>
          <cell r="O42">
            <v>14</v>
          </cell>
          <cell r="P42">
            <v>0</v>
          </cell>
          <cell r="Q42">
            <v>35</v>
          </cell>
          <cell r="R42">
            <v>8</v>
          </cell>
          <cell r="S42">
            <v>14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</v>
          </cell>
          <cell r="Z42">
            <v>0</v>
          </cell>
          <cell r="AA42">
            <v>16</v>
          </cell>
          <cell r="AB42">
            <v>0</v>
          </cell>
          <cell r="AC42">
            <v>7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7</v>
          </cell>
          <cell r="AJ42">
            <v>0</v>
          </cell>
          <cell r="AK42">
            <v>1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1</v>
          </cell>
          <cell r="AQ42">
            <v>0</v>
          </cell>
          <cell r="AR42">
            <v>8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2</v>
          </cell>
          <cell r="AX42">
            <v>0</v>
          </cell>
          <cell r="AY42">
            <v>2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2</v>
          </cell>
          <cell r="BH42">
            <v>3</v>
          </cell>
          <cell r="BI42">
            <v>0</v>
          </cell>
          <cell r="BJ42">
            <v>0</v>
          </cell>
          <cell r="BK42">
            <v>3</v>
          </cell>
          <cell r="BL42">
            <v>2</v>
          </cell>
          <cell r="BM42">
            <v>5</v>
          </cell>
          <cell r="BN42">
            <v>4</v>
          </cell>
          <cell r="BO42">
            <v>0</v>
          </cell>
          <cell r="BP42">
            <v>0</v>
          </cell>
          <cell r="BQ42">
            <v>4</v>
          </cell>
          <cell r="BR42">
            <v>1</v>
          </cell>
          <cell r="BS42">
            <v>3</v>
          </cell>
          <cell r="BT42">
            <v>0</v>
          </cell>
          <cell r="BU42">
            <v>3</v>
          </cell>
          <cell r="BV42">
            <v>0</v>
          </cell>
          <cell r="BW42">
            <v>0</v>
          </cell>
          <cell r="BX42">
            <v>8</v>
          </cell>
          <cell r="BY42">
            <v>84</v>
          </cell>
          <cell r="BZ42">
            <v>8</v>
          </cell>
          <cell r="CA42">
            <v>0</v>
          </cell>
          <cell r="CB42">
            <v>8</v>
          </cell>
          <cell r="CC42">
            <v>3</v>
          </cell>
          <cell r="CD42">
            <v>1</v>
          </cell>
          <cell r="CE42">
            <v>0</v>
          </cell>
          <cell r="CF42">
            <v>0</v>
          </cell>
          <cell r="CG42">
            <v>4</v>
          </cell>
          <cell r="CH42">
            <v>1</v>
          </cell>
          <cell r="CI42">
            <v>2</v>
          </cell>
          <cell r="CJ42">
            <v>0</v>
          </cell>
          <cell r="CK42">
            <v>3</v>
          </cell>
          <cell r="CL42">
            <v>15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3</v>
          </cell>
          <cell r="CU42">
            <v>0</v>
          </cell>
          <cell r="CV42">
            <v>3</v>
          </cell>
          <cell r="CW42">
            <v>3</v>
          </cell>
          <cell r="CX42">
            <v>18</v>
          </cell>
          <cell r="CY42">
            <v>0</v>
          </cell>
          <cell r="CZ42">
            <v>0</v>
          </cell>
          <cell r="DA42">
            <v>18</v>
          </cell>
          <cell r="DB42">
            <v>102</v>
          </cell>
          <cell r="DC42">
            <v>0</v>
          </cell>
          <cell r="DD42">
            <v>0</v>
          </cell>
          <cell r="DE42">
            <v>3</v>
          </cell>
          <cell r="DF42">
            <v>0</v>
          </cell>
          <cell r="DG42">
            <v>2</v>
          </cell>
          <cell r="DH42">
            <v>0</v>
          </cell>
          <cell r="DI42">
            <v>8</v>
          </cell>
          <cell r="DJ42">
            <v>1</v>
          </cell>
          <cell r="DK42">
            <v>11</v>
          </cell>
          <cell r="DL42">
            <v>14</v>
          </cell>
          <cell r="DM42">
            <v>116</v>
          </cell>
        </row>
        <row r="43">
          <cell r="A43" t="str">
            <v>河南町</v>
          </cell>
          <cell r="B43">
            <v>2</v>
          </cell>
          <cell r="C43">
            <v>22</v>
          </cell>
          <cell r="D43">
            <v>2</v>
          </cell>
          <cell r="E43">
            <v>0</v>
          </cell>
          <cell r="F43">
            <v>0</v>
          </cell>
          <cell r="G43">
            <v>1</v>
          </cell>
          <cell r="H43">
            <v>25</v>
          </cell>
          <cell r="I43">
            <v>3</v>
          </cell>
          <cell r="J43">
            <v>0</v>
          </cell>
          <cell r="K43">
            <v>3</v>
          </cell>
          <cell r="L43">
            <v>1</v>
          </cell>
          <cell r="M43">
            <v>4</v>
          </cell>
          <cell r="N43">
            <v>0</v>
          </cell>
          <cell r="O43">
            <v>8</v>
          </cell>
          <cell r="P43">
            <v>0</v>
          </cell>
          <cell r="Q43">
            <v>36</v>
          </cell>
          <cell r="R43">
            <v>8</v>
          </cell>
          <cell r="S43">
            <v>13</v>
          </cell>
          <cell r="T43">
            <v>0</v>
          </cell>
          <cell r="U43">
            <v>0</v>
          </cell>
          <cell r="V43">
            <v>20</v>
          </cell>
          <cell r="W43">
            <v>0</v>
          </cell>
          <cell r="X43">
            <v>0</v>
          </cell>
          <cell r="Y43">
            <v>1</v>
          </cell>
          <cell r="Z43">
            <v>0</v>
          </cell>
          <cell r="AA43">
            <v>34</v>
          </cell>
          <cell r="AB43">
            <v>2</v>
          </cell>
          <cell r="AC43">
            <v>6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8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5</v>
          </cell>
          <cell r="AX43">
            <v>0</v>
          </cell>
          <cell r="AY43">
            <v>5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5</v>
          </cell>
          <cell r="BH43">
            <v>2</v>
          </cell>
          <cell r="BI43">
            <v>0</v>
          </cell>
          <cell r="BJ43">
            <v>0</v>
          </cell>
          <cell r="BK43">
            <v>2</v>
          </cell>
          <cell r="BL43">
            <v>0</v>
          </cell>
          <cell r="BM43">
            <v>2</v>
          </cell>
          <cell r="BN43">
            <v>9</v>
          </cell>
          <cell r="BO43">
            <v>0</v>
          </cell>
          <cell r="BP43">
            <v>0</v>
          </cell>
          <cell r="BQ43">
            <v>9</v>
          </cell>
          <cell r="BR43">
            <v>0</v>
          </cell>
          <cell r="BS43">
            <v>3</v>
          </cell>
          <cell r="BT43">
            <v>0</v>
          </cell>
          <cell r="BU43">
            <v>3</v>
          </cell>
          <cell r="BV43">
            <v>0</v>
          </cell>
          <cell r="BW43">
            <v>0</v>
          </cell>
          <cell r="BX43">
            <v>12</v>
          </cell>
          <cell r="BY43">
            <v>107</v>
          </cell>
          <cell r="BZ43">
            <v>7</v>
          </cell>
          <cell r="CA43">
            <v>0</v>
          </cell>
          <cell r="CB43">
            <v>7</v>
          </cell>
          <cell r="CC43">
            <v>1</v>
          </cell>
          <cell r="CD43">
            <v>1</v>
          </cell>
          <cell r="CE43">
            <v>2</v>
          </cell>
          <cell r="CF43">
            <v>0</v>
          </cell>
          <cell r="CG43">
            <v>4</v>
          </cell>
          <cell r="CH43">
            <v>0</v>
          </cell>
          <cell r="CI43">
            <v>2</v>
          </cell>
          <cell r="CJ43">
            <v>1</v>
          </cell>
          <cell r="CK43">
            <v>3</v>
          </cell>
          <cell r="CL43">
            <v>14</v>
          </cell>
          <cell r="CM43">
            <v>1</v>
          </cell>
          <cell r="CN43">
            <v>0</v>
          </cell>
          <cell r="CO43">
            <v>0</v>
          </cell>
          <cell r="CP43">
            <v>1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1</v>
          </cell>
          <cell r="CX43">
            <v>15</v>
          </cell>
          <cell r="CY43">
            <v>0</v>
          </cell>
          <cell r="CZ43">
            <v>0</v>
          </cell>
          <cell r="DA43">
            <v>15</v>
          </cell>
          <cell r="DB43">
            <v>122</v>
          </cell>
          <cell r="DC43">
            <v>0</v>
          </cell>
          <cell r="DD43">
            <v>0</v>
          </cell>
          <cell r="DE43">
            <v>4</v>
          </cell>
          <cell r="DF43">
            <v>0</v>
          </cell>
          <cell r="DG43">
            <v>5</v>
          </cell>
          <cell r="DH43">
            <v>0</v>
          </cell>
          <cell r="DI43">
            <v>6</v>
          </cell>
          <cell r="DJ43">
            <v>0</v>
          </cell>
          <cell r="DK43">
            <v>11</v>
          </cell>
          <cell r="DL43">
            <v>15</v>
          </cell>
          <cell r="DM43">
            <v>137</v>
          </cell>
        </row>
        <row r="44">
          <cell r="A44" t="str">
            <v>千早赤阪村</v>
          </cell>
          <cell r="B44">
            <v>1</v>
          </cell>
          <cell r="C44">
            <v>15</v>
          </cell>
          <cell r="D44">
            <v>0</v>
          </cell>
          <cell r="E44">
            <v>1</v>
          </cell>
          <cell r="F44">
            <v>0</v>
          </cell>
          <cell r="G44">
            <v>1</v>
          </cell>
          <cell r="H44">
            <v>17</v>
          </cell>
          <cell r="I44">
            <v>2</v>
          </cell>
          <cell r="J44">
            <v>2</v>
          </cell>
          <cell r="K44">
            <v>4</v>
          </cell>
          <cell r="L44">
            <v>1</v>
          </cell>
          <cell r="M44">
            <v>2</v>
          </cell>
          <cell r="N44">
            <v>0</v>
          </cell>
          <cell r="O44">
            <v>9</v>
          </cell>
          <cell r="P44">
            <v>0</v>
          </cell>
          <cell r="Q44">
            <v>28</v>
          </cell>
          <cell r="R44">
            <v>6</v>
          </cell>
          <cell r="S44">
            <v>6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</v>
          </cell>
          <cell r="Z44">
            <v>0</v>
          </cell>
          <cell r="AA44">
            <v>7</v>
          </cell>
          <cell r="AB44">
            <v>1</v>
          </cell>
          <cell r="AC44">
            <v>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7</v>
          </cell>
          <cell r="AJ44">
            <v>0</v>
          </cell>
          <cell r="AK44">
            <v>1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1</v>
          </cell>
          <cell r="AQ44">
            <v>0</v>
          </cell>
          <cell r="AR44">
            <v>8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4</v>
          </cell>
          <cell r="AX44">
            <v>0</v>
          </cell>
          <cell r="AY44">
            <v>4</v>
          </cell>
          <cell r="AZ44">
            <v>1</v>
          </cell>
          <cell r="BA44">
            <v>0</v>
          </cell>
          <cell r="BB44">
            <v>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5</v>
          </cell>
          <cell r="BH44">
            <v>1</v>
          </cell>
          <cell r="BI44">
            <v>0</v>
          </cell>
          <cell r="BJ44">
            <v>0</v>
          </cell>
          <cell r="BK44">
            <v>1</v>
          </cell>
          <cell r="BL44">
            <v>1</v>
          </cell>
          <cell r="BM44">
            <v>2</v>
          </cell>
          <cell r="BN44">
            <v>5</v>
          </cell>
          <cell r="BO44">
            <v>0</v>
          </cell>
          <cell r="BP44">
            <v>0</v>
          </cell>
          <cell r="BQ44">
            <v>5</v>
          </cell>
          <cell r="BR44">
            <v>0</v>
          </cell>
          <cell r="BS44">
            <v>3</v>
          </cell>
          <cell r="BT44">
            <v>0</v>
          </cell>
          <cell r="BU44">
            <v>3</v>
          </cell>
          <cell r="BV44">
            <v>0</v>
          </cell>
          <cell r="BW44">
            <v>0</v>
          </cell>
          <cell r="BX44">
            <v>8</v>
          </cell>
          <cell r="BY44">
            <v>65</v>
          </cell>
          <cell r="BZ44">
            <v>7</v>
          </cell>
          <cell r="CA44">
            <v>0</v>
          </cell>
          <cell r="CB44">
            <v>7</v>
          </cell>
          <cell r="CC44">
            <v>1</v>
          </cell>
          <cell r="CD44">
            <v>1</v>
          </cell>
          <cell r="CE44">
            <v>0</v>
          </cell>
          <cell r="CF44">
            <v>0</v>
          </cell>
          <cell r="CG44">
            <v>2</v>
          </cell>
          <cell r="CH44">
            <v>0</v>
          </cell>
          <cell r="CI44">
            <v>1</v>
          </cell>
          <cell r="CJ44">
            <v>0</v>
          </cell>
          <cell r="CK44">
            <v>1</v>
          </cell>
          <cell r="CL44">
            <v>10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10</v>
          </cell>
          <cell r="CY44">
            <v>0</v>
          </cell>
          <cell r="CZ44">
            <v>0</v>
          </cell>
          <cell r="DA44">
            <v>10</v>
          </cell>
          <cell r="DB44">
            <v>75</v>
          </cell>
          <cell r="DC44">
            <v>0</v>
          </cell>
          <cell r="DD44">
            <v>0</v>
          </cell>
          <cell r="DE44">
            <v>1</v>
          </cell>
          <cell r="DF44">
            <v>0</v>
          </cell>
          <cell r="DG44">
            <v>4</v>
          </cell>
          <cell r="DH44">
            <v>0</v>
          </cell>
          <cell r="DI44">
            <v>3</v>
          </cell>
          <cell r="DJ44">
            <v>2</v>
          </cell>
          <cell r="DK44">
            <v>9</v>
          </cell>
          <cell r="DL44">
            <v>10</v>
          </cell>
          <cell r="DM44">
            <v>85</v>
          </cell>
        </row>
        <row r="45">
          <cell r="B45">
            <v>24</v>
          </cell>
          <cell r="C45">
            <v>191</v>
          </cell>
          <cell r="D45">
            <v>26</v>
          </cell>
          <cell r="E45">
            <v>9</v>
          </cell>
          <cell r="F45">
            <v>0</v>
          </cell>
          <cell r="G45">
            <v>13</v>
          </cell>
          <cell r="H45">
            <v>239</v>
          </cell>
          <cell r="I45">
            <v>35</v>
          </cell>
          <cell r="J45">
            <v>17</v>
          </cell>
          <cell r="K45">
            <v>30</v>
          </cell>
          <cell r="L45">
            <v>20</v>
          </cell>
          <cell r="M45">
            <v>44</v>
          </cell>
          <cell r="N45">
            <v>0</v>
          </cell>
          <cell r="O45">
            <v>111</v>
          </cell>
          <cell r="P45">
            <v>0</v>
          </cell>
          <cell r="Q45">
            <v>385</v>
          </cell>
          <cell r="R45">
            <v>90</v>
          </cell>
          <cell r="S45">
            <v>149</v>
          </cell>
          <cell r="T45">
            <v>5</v>
          </cell>
          <cell r="U45">
            <v>0</v>
          </cell>
          <cell r="V45">
            <v>157</v>
          </cell>
          <cell r="W45">
            <v>1</v>
          </cell>
          <cell r="X45">
            <v>8</v>
          </cell>
          <cell r="Y45">
            <v>17</v>
          </cell>
          <cell r="Z45">
            <v>7</v>
          </cell>
          <cell r="AA45">
            <v>344</v>
          </cell>
          <cell r="AB45">
            <v>17</v>
          </cell>
          <cell r="AC45">
            <v>71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88</v>
          </cell>
          <cell r="AJ45">
            <v>1</v>
          </cell>
          <cell r="AK45">
            <v>15</v>
          </cell>
          <cell r="AL45">
            <v>13</v>
          </cell>
          <cell r="AM45">
            <v>8</v>
          </cell>
          <cell r="AN45">
            <v>0</v>
          </cell>
          <cell r="AO45">
            <v>3</v>
          </cell>
          <cell r="AP45">
            <v>39</v>
          </cell>
          <cell r="AQ45">
            <v>6</v>
          </cell>
          <cell r="AR45">
            <v>134</v>
          </cell>
          <cell r="AS45">
            <v>1</v>
          </cell>
          <cell r="AT45">
            <v>0</v>
          </cell>
          <cell r="AU45">
            <v>0</v>
          </cell>
          <cell r="AV45">
            <v>1</v>
          </cell>
          <cell r="AW45">
            <v>37</v>
          </cell>
          <cell r="AX45">
            <v>0</v>
          </cell>
          <cell r="AY45">
            <v>37</v>
          </cell>
          <cell r="AZ45">
            <v>3</v>
          </cell>
          <cell r="BA45">
            <v>0</v>
          </cell>
          <cell r="BB45">
            <v>3</v>
          </cell>
          <cell r="BC45">
            <v>1</v>
          </cell>
          <cell r="BD45">
            <v>0</v>
          </cell>
          <cell r="BE45">
            <v>0</v>
          </cell>
          <cell r="BF45">
            <v>1</v>
          </cell>
          <cell r="BG45">
            <v>41</v>
          </cell>
          <cell r="BH45">
            <v>15</v>
          </cell>
          <cell r="BI45">
            <v>0</v>
          </cell>
          <cell r="BJ45">
            <v>0</v>
          </cell>
          <cell r="BK45">
            <v>15</v>
          </cell>
          <cell r="BL45">
            <v>9</v>
          </cell>
          <cell r="BM45">
            <v>24</v>
          </cell>
          <cell r="BN45">
            <v>63</v>
          </cell>
          <cell r="BO45">
            <v>5</v>
          </cell>
          <cell r="BP45">
            <v>0</v>
          </cell>
          <cell r="BQ45">
            <v>68</v>
          </cell>
          <cell r="BR45">
            <v>22</v>
          </cell>
          <cell r="BS45">
            <v>29</v>
          </cell>
          <cell r="BT45">
            <v>6</v>
          </cell>
          <cell r="BU45">
            <v>35</v>
          </cell>
          <cell r="BV45">
            <v>0</v>
          </cell>
          <cell r="BW45">
            <v>0</v>
          </cell>
          <cell r="BX45">
            <v>125</v>
          </cell>
          <cell r="BY45">
            <v>1168</v>
          </cell>
          <cell r="BZ45">
            <v>103</v>
          </cell>
          <cell r="CA45">
            <v>0</v>
          </cell>
          <cell r="CB45">
            <v>103</v>
          </cell>
          <cell r="CC45">
            <v>27</v>
          </cell>
          <cell r="CD45">
            <v>10</v>
          </cell>
          <cell r="CE45">
            <v>4</v>
          </cell>
          <cell r="CF45">
            <v>22</v>
          </cell>
          <cell r="CG45">
            <v>63</v>
          </cell>
          <cell r="CH45">
            <v>7</v>
          </cell>
          <cell r="CI45">
            <v>9</v>
          </cell>
          <cell r="CJ45">
            <v>4</v>
          </cell>
          <cell r="CK45">
            <v>20</v>
          </cell>
          <cell r="CL45">
            <v>186</v>
          </cell>
          <cell r="CM45">
            <v>2</v>
          </cell>
          <cell r="CN45">
            <v>0</v>
          </cell>
          <cell r="CO45">
            <v>0</v>
          </cell>
          <cell r="CP45">
            <v>2</v>
          </cell>
          <cell r="CQ45">
            <v>0</v>
          </cell>
          <cell r="CR45">
            <v>0</v>
          </cell>
          <cell r="CS45">
            <v>0</v>
          </cell>
          <cell r="CT45">
            <v>44</v>
          </cell>
          <cell r="CU45">
            <v>0</v>
          </cell>
          <cell r="CV45">
            <v>44</v>
          </cell>
          <cell r="CW45">
            <v>46</v>
          </cell>
          <cell r="CX45">
            <v>232</v>
          </cell>
          <cell r="CY45">
            <v>0</v>
          </cell>
          <cell r="CZ45">
            <v>84</v>
          </cell>
          <cell r="DA45">
            <v>316</v>
          </cell>
          <cell r="DB45">
            <v>1484</v>
          </cell>
          <cell r="DC45">
            <v>4</v>
          </cell>
          <cell r="DD45">
            <v>15</v>
          </cell>
          <cell r="DE45">
            <v>39</v>
          </cell>
          <cell r="DF45">
            <v>0</v>
          </cell>
          <cell r="DG45">
            <v>40</v>
          </cell>
          <cell r="DH45">
            <v>0</v>
          </cell>
          <cell r="DI45">
            <v>58</v>
          </cell>
          <cell r="DJ45">
            <v>16</v>
          </cell>
          <cell r="DK45">
            <v>114</v>
          </cell>
          <cell r="DL45">
            <v>172</v>
          </cell>
          <cell r="DM45">
            <v>1656</v>
          </cell>
        </row>
        <row r="46">
          <cell r="B46">
            <v>279</v>
          </cell>
          <cell r="C46">
            <v>2103</v>
          </cell>
          <cell r="D46">
            <v>236</v>
          </cell>
          <cell r="E46">
            <v>270</v>
          </cell>
          <cell r="F46">
            <v>28</v>
          </cell>
          <cell r="G46">
            <v>286</v>
          </cell>
          <cell r="H46">
            <v>2923</v>
          </cell>
          <cell r="I46">
            <v>540</v>
          </cell>
          <cell r="J46">
            <v>746</v>
          </cell>
          <cell r="K46">
            <v>288</v>
          </cell>
          <cell r="L46">
            <v>285</v>
          </cell>
          <cell r="M46">
            <v>796</v>
          </cell>
          <cell r="N46">
            <v>72</v>
          </cell>
          <cell r="O46">
            <v>2187</v>
          </cell>
          <cell r="P46">
            <v>44</v>
          </cell>
          <cell r="Q46">
            <v>5694</v>
          </cell>
          <cell r="R46">
            <v>1582</v>
          </cell>
          <cell r="S46">
            <v>1618</v>
          </cell>
          <cell r="T46">
            <v>2399</v>
          </cell>
          <cell r="U46">
            <v>87</v>
          </cell>
          <cell r="V46">
            <v>3514</v>
          </cell>
          <cell r="W46">
            <v>30</v>
          </cell>
          <cell r="X46">
            <v>620</v>
          </cell>
          <cell r="Y46">
            <v>153</v>
          </cell>
          <cell r="Z46">
            <v>117</v>
          </cell>
          <cell r="AA46">
            <v>8538</v>
          </cell>
          <cell r="AB46">
            <v>368</v>
          </cell>
          <cell r="AC46">
            <v>763</v>
          </cell>
          <cell r="AD46">
            <v>604</v>
          </cell>
          <cell r="AE46">
            <v>0</v>
          </cell>
          <cell r="AF46">
            <v>0</v>
          </cell>
          <cell r="AG46">
            <v>24</v>
          </cell>
          <cell r="AH46">
            <v>37</v>
          </cell>
          <cell r="AI46">
            <v>1796</v>
          </cell>
          <cell r="AJ46">
            <v>179</v>
          </cell>
          <cell r="AK46">
            <v>326</v>
          </cell>
          <cell r="AL46">
            <v>973</v>
          </cell>
          <cell r="AM46">
            <v>187</v>
          </cell>
          <cell r="AN46">
            <v>71</v>
          </cell>
          <cell r="AO46">
            <v>14</v>
          </cell>
          <cell r="AP46">
            <v>1571</v>
          </cell>
          <cell r="AQ46">
            <v>126</v>
          </cell>
          <cell r="AR46">
            <v>3672</v>
          </cell>
          <cell r="AS46">
            <v>58</v>
          </cell>
          <cell r="AT46">
            <v>0</v>
          </cell>
          <cell r="AU46">
            <v>0</v>
          </cell>
          <cell r="AV46">
            <v>58</v>
          </cell>
          <cell r="AW46">
            <v>266</v>
          </cell>
          <cell r="AX46">
            <v>0</v>
          </cell>
          <cell r="AY46">
            <v>266</v>
          </cell>
          <cell r="AZ46">
            <v>24</v>
          </cell>
          <cell r="BA46">
            <v>0</v>
          </cell>
          <cell r="BB46">
            <v>24</v>
          </cell>
          <cell r="BC46">
            <v>7</v>
          </cell>
          <cell r="BD46">
            <v>0</v>
          </cell>
          <cell r="BE46">
            <v>0</v>
          </cell>
          <cell r="BF46">
            <v>7</v>
          </cell>
          <cell r="BG46">
            <v>297</v>
          </cell>
          <cell r="BH46">
            <v>189</v>
          </cell>
          <cell r="BI46">
            <v>26</v>
          </cell>
          <cell r="BJ46">
            <v>0</v>
          </cell>
          <cell r="BK46">
            <v>215</v>
          </cell>
          <cell r="BL46">
            <v>119</v>
          </cell>
          <cell r="BM46">
            <v>334</v>
          </cell>
          <cell r="BN46">
            <v>1108</v>
          </cell>
          <cell r="BO46">
            <v>85</v>
          </cell>
          <cell r="BP46">
            <v>8</v>
          </cell>
          <cell r="BQ46">
            <v>1201</v>
          </cell>
          <cell r="BR46">
            <v>843</v>
          </cell>
          <cell r="BS46">
            <v>615</v>
          </cell>
          <cell r="BT46">
            <v>316</v>
          </cell>
          <cell r="BU46">
            <v>931</v>
          </cell>
          <cell r="BV46">
            <v>4</v>
          </cell>
          <cell r="BW46">
            <v>96</v>
          </cell>
          <cell r="BX46">
            <v>3075</v>
          </cell>
          <cell r="BY46">
            <v>23529</v>
          </cell>
          <cell r="BZ46">
            <v>1447</v>
          </cell>
          <cell r="CA46">
            <v>132</v>
          </cell>
          <cell r="CB46">
            <v>1579</v>
          </cell>
          <cell r="CC46">
            <v>350</v>
          </cell>
          <cell r="CD46">
            <v>158</v>
          </cell>
          <cell r="CE46">
            <v>70</v>
          </cell>
          <cell r="CF46">
            <v>473</v>
          </cell>
          <cell r="CG46">
            <v>1051</v>
          </cell>
          <cell r="CH46">
            <v>228</v>
          </cell>
          <cell r="CI46">
            <v>121</v>
          </cell>
          <cell r="CJ46">
            <v>20</v>
          </cell>
          <cell r="CK46">
            <v>369</v>
          </cell>
          <cell r="CL46">
            <v>2999</v>
          </cell>
          <cell r="CM46">
            <v>671</v>
          </cell>
          <cell r="CN46">
            <v>207</v>
          </cell>
          <cell r="CO46">
            <v>0</v>
          </cell>
          <cell r="CP46">
            <v>878</v>
          </cell>
          <cell r="CQ46">
            <v>121</v>
          </cell>
          <cell r="CR46">
            <v>0</v>
          </cell>
          <cell r="CS46">
            <v>0</v>
          </cell>
          <cell r="CT46">
            <v>708</v>
          </cell>
          <cell r="CU46">
            <v>0</v>
          </cell>
          <cell r="CV46">
            <v>829</v>
          </cell>
          <cell r="CW46">
            <v>1707</v>
          </cell>
          <cell r="CX46">
            <v>4706</v>
          </cell>
          <cell r="CY46">
            <v>0</v>
          </cell>
          <cell r="CZ46">
            <v>3581</v>
          </cell>
          <cell r="DA46">
            <v>8287</v>
          </cell>
          <cell r="DB46">
            <v>31816</v>
          </cell>
          <cell r="DC46">
            <v>4405</v>
          </cell>
          <cell r="DD46">
            <v>1272</v>
          </cell>
          <cell r="DE46">
            <v>879</v>
          </cell>
          <cell r="DF46">
            <v>197</v>
          </cell>
          <cell r="DG46">
            <v>677</v>
          </cell>
          <cell r="DH46">
            <v>28</v>
          </cell>
          <cell r="DI46">
            <v>604</v>
          </cell>
          <cell r="DJ46">
            <v>162</v>
          </cell>
          <cell r="DK46">
            <v>1471</v>
          </cell>
          <cell r="DL46">
            <v>8224</v>
          </cell>
          <cell r="DM46">
            <v>40040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31"/>
  <sheetViews>
    <sheetView tabSelected="1" view="pageBreakPreview" zoomScale="120" zoomScaleNormal="75" zoomScaleSheetLayoutView="120" workbookViewId="0">
      <selection activeCell="AH7" sqref="AH7"/>
    </sheetView>
  </sheetViews>
  <sheetFormatPr defaultRowHeight="13.2" x14ac:dyDescent="0.2"/>
  <cols>
    <col min="1" max="2" width="4.6640625" style="73" customWidth="1"/>
    <col min="3" max="3" width="22.6640625" style="73" customWidth="1"/>
    <col min="4" max="20" width="6.88671875" style="73" hidden="1" customWidth="1"/>
    <col min="21" max="21" width="6.88671875" style="73" customWidth="1"/>
    <col min="22" max="22" width="6.88671875" style="74" customWidth="1"/>
    <col min="23" max="27" width="6.88671875" style="73" customWidth="1"/>
    <col min="28" max="28" width="6.88671875" style="45" customWidth="1"/>
    <col min="29" max="29" width="9.5546875" style="45" bestFit="1" customWidth="1"/>
    <col min="30" max="30" width="7.88671875" style="73" customWidth="1"/>
    <col min="31" max="16384" width="8.88671875" style="73"/>
  </cols>
  <sheetData>
    <row r="1" spans="1:49" x14ac:dyDescent="0.2">
      <c r="A1" s="73" t="s">
        <v>164</v>
      </c>
    </row>
    <row r="2" spans="1:49" ht="13.8" thickBot="1" x14ac:dyDescent="0.25">
      <c r="W2" s="74"/>
      <c r="X2" s="74"/>
      <c r="Y2" s="74"/>
      <c r="Z2" s="74"/>
      <c r="AA2" s="74"/>
      <c r="AB2" s="75"/>
      <c r="AC2" s="75"/>
      <c r="AD2" s="74"/>
    </row>
    <row r="3" spans="1:49" x14ac:dyDescent="0.2">
      <c r="A3" s="76" t="s">
        <v>0</v>
      </c>
      <c r="B3" s="77"/>
      <c r="C3" s="78"/>
      <c r="D3" s="79" t="s">
        <v>4</v>
      </c>
      <c r="E3" s="80" t="s">
        <v>10</v>
      </c>
      <c r="F3" s="81" t="s">
        <v>11</v>
      </c>
      <c r="G3" s="80" t="s">
        <v>12</v>
      </c>
      <c r="H3" s="81" t="s">
        <v>13</v>
      </c>
      <c r="I3" s="80" t="s">
        <v>14</v>
      </c>
      <c r="J3" s="81" t="s">
        <v>15</v>
      </c>
      <c r="K3" s="80" t="s">
        <v>16</v>
      </c>
      <c r="L3" s="81" t="s">
        <v>17</v>
      </c>
      <c r="M3" s="80" t="s">
        <v>18</v>
      </c>
      <c r="N3" s="80" t="s">
        <v>149</v>
      </c>
      <c r="O3" s="80" t="s">
        <v>150</v>
      </c>
      <c r="P3" s="80" t="s">
        <v>151</v>
      </c>
      <c r="Q3" s="80" t="s">
        <v>165</v>
      </c>
      <c r="R3" s="80" t="s">
        <v>168</v>
      </c>
      <c r="S3" s="80" t="s">
        <v>169</v>
      </c>
      <c r="T3" s="82" t="s">
        <v>170</v>
      </c>
      <c r="U3" s="82" t="s">
        <v>171</v>
      </c>
      <c r="V3" s="82" t="s">
        <v>172</v>
      </c>
      <c r="W3" s="82" t="s">
        <v>173</v>
      </c>
      <c r="X3" s="82" t="s">
        <v>174</v>
      </c>
      <c r="Y3" s="82" t="s">
        <v>175</v>
      </c>
      <c r="Z3" s="82" t="s">
        <v>10</v>
      </c>
      <c r="AA3" s="82" t="s">
        <v>11</v>
      </c>
      <c r="AB3" s="83" t="str">
        <f>Z3</f>
        <v>4.4.1</v>
      </c>
      <c r="AC3" s="84" t="str">
        <f>V3</f>
        <v>30.4.1</v>
      </c>
      <c r="AD3" s="82" t="str">
        <f>AA3</f>
        <v>5.4.1</v>
      </c>
      <c r="AU3" s="313"/>
      <c r="AV3" s="314"/>
      <c r="AW3" s="315"/>
    </row>
    <row r="4" spans="1:49" x14ac:dyDescent="0.2">
      <c r="A4" s="85"/>
      <c r="B4" s="86"/>
      <c r="C4" s="87"/>
      <c r="D4" s="88"/>
      <c r="E4" s="89"/>
      <c r="F4" s="90"/>
      <c r="G4" s="89"/>
      <c r="H4" s="90"/>
      <c r="I4" s="89"/>
      <c r="J4" s="90"/>
      <c r="K4" s="89"/>
      <c r="L4" s="90"/>
      <c r="M4" s="89"/>
      <c r="N4" s="89"/>
      <c r="O4" s="89"/>
      <c r="P4" s="89"/>
      <c r="Q4" s="89"/>
      <c r="R4" s="89"/>
      <c r="S4" s="89"/>
      <c r="T4" s="89"/>
      <c r="U4" s="89"/>
      <c r="V4" s="91"/>
      <c r="W4" s="89"/>
      <c r="X4" s="89"/>
      <c r="Y4" s="89"/>
      <c r="Z4" s="89"/>
      <c r="AA4" s="89"/>
      <c r="AB4" s="92" t="s">
        <v>19</v>
      </c>
      <c r="AC4" s="93" t="s">
        <v>22</v>
      </c>
      <c r="AD4" s="91"/>
      <c r="AU4" s="316"/>
      <c r="AV4" s="86"/>
      <c r="AW4" s="317"/>
    </row>
    <row r="5" spans="1:49" x14ac:dyDescent="0.2">
      <c r="A5" s="94" t="s">
        <v>5</v>
      </c>
      <c r="B5" s="94" t="s">
        <v>8</v>
      </c>
      <c r="C5" s="94" t="s">
        <v>9</v>
      </c>
      <c r="D5" s="88" t="s">
        <v>1</v>
      </c>
      <c r="E5" s="89" t="s">
        <v>1</v>
      </c>
      <c r="F5" s="90" t="s">
        <v>1</v>
      </c>
      <c r="G5" s="89" t="s">
        <v>1</v>
      </c>
      <c r="H5" s="90" t="s">
        <v>1</v>
      </c>
      <c r="I5" s="89" t="s">
        <v>1</v>
      </c>
      <c r="J5" s="90" t="s">
        <v>1</v>
      </c>
      <c r="K5" s="89" t="s">
        <v>1</v>
      </c>
      <c r="L5" s="90" t="s">
        <v>1</v>
      </c>
      <c r="M5" s="89" t="s">
        <v>1</v>
      </c>
      <c r="N5" s="89" t="s">
        <v>1</v>
      </c>
      <c r="O5" s="89" t="s">
        <v>1</v>
      </c>
      <c r="P5" s="89" t="s">
        <v>1</v>
      </c>
      <c r="Q5" s="89" t="s">
        <v>1</v>
      </c>
      <c r="R5" s="89" t="s">
        <v>1</v>
      </c>
      <c r="S5" s="89" t="s">
        <v>1</v>
      </c>
      <c r="T5" s="89" t="s">
        <v>1</v>
      </c>
      <c r="U5" s="89" t="s">
        <v>1</v>
      </c>
      <c r="V5" s="91" t="s">
        <v>1</v>
      </c>
      <c r="W5" s="89" t="s">
        <v>1</v>
      </c>
      <c r="X5" s="89" t="s">
        <v>1</v>
      </c>
      <c r="Y5" s="89" t="s">
        <v>1</v>
      </c>
      <c r="Z5" s="89" t="s">
        <v>1</v>
      </c>
      <c r="AA5" s="89" t="s">
        <v>1</v>
      </c>
      <c r="AB5" s="92" t="str">
        <f>AA3</f>
        <v>5.4.1</v>
      </c>
      <c r="AC5" s="92" t="str">
        <f>AA3</f>
        <v>5.4.1</v>
      </c>
      <c r="AD5" s="91" t="s">
        <v>1</v>
      </c>
      <c r="AU5" s="316"/>
      <c r="AV5" s="86"/>
      <c r="AW5" s="317"/>
    </row>
    <row r="6" spans="1:49" x14ac:dyDescent="0.2">
      <c r="A6" s="95"/>
      <c r="B6" s="95"/>
      <c r="C6" s="95"/>
      <c r="D6" s="88"/>
      <c r="E6" s="89"/>
      <c r="F6" s="90"/>
      <c r="G6" s="89"/>
      <c r="H6" s="90"/>
      <c r="I6" s="89"/>
      <c r="J6" s="90"/>
      <c r="K6" s="89"/>
      <c r="L6" s="90"/>
      <c r="M6" s="89"/>
      <c r="N6" s="89"/>
      <c r="O6" s="89"/>
      <c r="P6" s="89"/>
      <c r="Q6" s="89"/>
      <c r="R6" s="89"/>
      <c r="S6" s="89"/>
      <c r="T6" s="89"/>
      <c r="U6" s="89"/>
      <c r="V6" s="91"/>
      <c r="W6" s="89"/>
      <c r="X6" s="89"/>
      <c r="Y6" s="89"/>
      <c r="Z6" s="89"/>
      <c r="AA6" s="89"/>
      <c r="AB6" s="96" t="s">
        <v>20</v>
      </c>
      <c r="AC6" s="97" t="s">
        <v>20</v>
      </c>
      <c r="AD6" s="89"/>
      <c r="AU6" s="316"/>
      <c r="AV6" s="86"/>
      <c r="AW6" s="317"/>
    </row>
    <row r="7" spans="1:49" x14ac:dyDescent="0.2">
      <c r="A7" s="95" t="s">
        <v>6</v>
      </c>
      <c r="B7" s="95" t="s">
        <v>6</v>
      </c>
      <c r="C7" s="95" t="s">
        <v>6</v>
      </c>
      <c r="D7" s="88" t="s">
        <v>2</v>
      </c>
      <c r="E7" s="89" t="s">
        <v>2</v>
      </c>
      <c r="F7" s="90" t="s">
        <v>2</v>
      </c>
      <c r="G7" s="89" t="s">
        <v>2</v>
      </c>
      <c r="H7" s="90" t="s">
        <v>2</v>
      </c>
      <c r="I7" s="89" t="s">
        <v>2</v>
      </c>
      <c r="J7" s="90" t="s">
        <v>2</v>
      </c>
      <c r="K7" s="89" t="s">
        <v>2</v>
      </c>
      <c r="L7" s="90" t="s">
        <v>2</v>
      </c>
      <c r="M7" s="89" t="s">
        <v>2</v>
      </c>
      <c r="N7" s="89" t="s">
        <v>2</v>
      </c>
      <c r="O7" s="89" t="s">
        <v>2</v>
      </c>
      <c r="P7" s="89" t="s">
        <v>2</v>
      </c>
      <c r="Q7" s="89" t="s">
        <v>2</v>
      </c>
      <c r="R7" s="89" t="s">
        <v>2</v>
      </c>
      <c r="S7" s="89" t="s">
        <v>2</v>
      </c>
      <c r="T7" s="89" t="s">
        <v>2</v>
      </c>
      <c r="U7" s="89" t="s">
        <v>2</v>
      </c>
      <c r="V7" s="91" t="s">
        <v>2</v>
      </c>
      <c r="W7" s="89" t="s">
        <v>2</v>
      </c>
      <c r="X7" s="89" t="s">
        <v>2</v>
      </c>
      <c r="Y7" s="89" t="s">
        <v>2</v>
      </c>
      <c r="Z7" s="89" t="s">
        <v>2</v>
      </c>
      <c r="AA7" s="89" t="s">
        <v>2</v>
      </c>
      <c r="AB7" s="96" t="s">
        <v>21</v>
      </c>
      <c r="AC7" s="97" t="s">
        <v>21</v>
      </c>
      <c r="AD7" s="89" t="s">
        <v>23</v>
      </c>
      <c r="AU7" s="316"/>
      <c r="AV7" s="86"/>
      <c r="AW7" s="317"/>
    </row>
    <row r="8" spans="1:49" x14ac:dyDescent="0.2">
      <c r="A8" s="95"/>
      <c r="B8" s="95"/>
      <c r="C8" s="95"/>
      <c r="D8" s="88"/>
      <c r="E8" s="89"/>
      <c r="F8" s="90"/>
      <c r="G8" s="89"/>
      <c r="H8" s="90"/>
      <c r="I8" s="89"/>
      <c r="J8" s="90"/>
      <c r="K8" s="89"/>
      <c r="L8" s="90"/>
      <c r="M8" s="89"/>
      <c r="N8" s="89"/>
      <c r="O8" s="89"/>
      <c r="P8" s="89"/>
      <c r="Q8" s="89"/>
      <c r="R8" s="89"/>
      <c r="S8" s="89"/>
      <c r="T8" s="89"/>
      <c r="U8" s="89"/>
      <c r="V8" s="91"/>
      <c r="W8" s="89"/>
      <c r="X8" s="89"/>
      <c r="Y8" s="89"/>
      <c r="Z8" s="89"/>
      <c r="AA8" s="89"/>
      <c r="AB8" s="96"/>
      <c r="AC8" s="97"/>
      <c r="AD8" s="89"/>
      <c r="AU8" s="316"/>
      <c r="AV8" s="86"/>
      <c r="AW8" s="317"/>
    </row>
    <row r="9" spans="1:49" x14ac:dyDescent="0.2">
      <c r="A9" s="98" t="s">
        <v>7</v>
      </c>
      <c r="B9" s="98" t="s">
        <v>7</v>
      </c>
      <c r="C9" s="98" t="s">
        <v>7</v>
      </c>
      <c r="D9" s="99" t="s">
        <v>3</v>
      </c>
      <c r="E9" s="100" t="s">
        <v>3</v>
      </c>
      <c r="F9" s="101" t="s">
        <v>3</v>
      </c>
      <c r="G9" s="100" t="s">
        <v>3</v>
      </c>
      <c r="H9" s="101" t="s">
        <v>3</v>
      </c>
      <c r="I9" s="100" t="s">
        <v>3</v>
      </c>
      <c r="J9" s="101" t="s">
        <v>3</v>
      </c>
      <c r="K9" s="100" t="s">
        <v>3</v>
      </c>
      <c r="L9" s="101" t="s">
        <v>3</v>
      </c>
      <c r="M9" s="100" t="s">
        <v>3</v>
      </c>
      <c r="N9" s="100" t="s">
        <v>3</v>
      </c>
      <c r="O9" s="100" t="s">
        <v>3</v>
      </c>
      <c r="P9" s="100" t="s">
        <v>3</v>
      </c>
      <c r="Q9" s="100" t="s">
        <v>3</v>
      </c>
      <c r="R9" s="100" t="s">
        <v>3</v>
      </c>
      <c r="S9" s="100" t="s">
        <v>3</v>
      </c>
      <c r="T9" s="100" t="s">
        <v>3</v>
      </c>
      <c r="U9" s="100" t="s">
        <v>3</v>
      </c>
      <c r="V9" s="102" t="s">
        <v>3</v>
      </c>
      <c r="W9" s="100" t="s">
        <v>3</v>
      </c>
      <c r="X9" s="100" t="s">
        <v>3</v>
      </c>
      <c r="Y9" s="100" t="s">
        <v>3</v>
      </c>
      <c r="Z9" s="100" t="s">
        <v>3</v>
      </c>
      <c r="AA9" s="100" t="s">
        <v>3</v>
      </c>
      <c r="AB9" s="103" t="s">
        <v>3</v>
      </c>
      <c r="AC9" s="104" t="s">
        <v>3</v>
      </c>
      <c r="AD9" s="100" t="s">
        <v>24</v>
      </c>
      <c r="AU9" s="316"/>
      <c r="AV9" s="86"/>
      <c r="AW9" s="317"/>
    </row>
    <row r="10" spans="1:49" x14ac:dyDescent="0.2">
      <c r="A10" s="105" t="s">
        <v>25</v>
      </c>
      <c r="B10" s="106"/>
      <c r="C10" s="107" t="s">
        <v>25</v>
      </c>
      <c r="D10" s="3">
        <v>410</v>
      </c>
      <c r="E10" s="4">
        <v>410</v>
      </c>
      <c r="F10" s="5">
        <v>405</v>
      </c>
      <c r="G10" s="4">
        <v>405</v>
      </c>
      <c r="H10" s="5">
        <v>404</v>
      </c>
      <c r="I10" s="4">
        <v>405</v>
      </c>
      <c r="J10" s="5">
        <v>399</v>
      </c>
      <c r="K10" s="4">
        <v>403</v>
      </c>
      <c r="L10" s="5">
        <v>387</v>
      </c>
      <c r="M10" s="4">
        <v>378</v>
      </c>
      <c r="N10" s="4">
        <v>327</v>
      </c>
      <c r="O10" s="4">
        <v>316</v>
      </c>
      <c r="P10" s="4">
        <v>311</v>
      </c>
      <c r="Q10" s="6">
        <v>300</v>
      </c>
      <c r="R10" s="6">
        <v>289</v>
      </c>
      <c r="S10" s="6">
        <v>287</v>
      </c>
      <c r="T10" s="7">
        <v>288</v>
      </c>
      <c r="U10" s="8">
        <v>288</v>
      </c>
      <c r="V10" s="4">
        <v>288</v>
      </c>
      <c r="W10" s="9">
        <v>283</v>
      </c>
      <c r="X10" s="9">
        <v>283</v>
      </c>
      <c r="Y10" s="9">
        <v>285</v>
      </c>
      <c r="Z10" s="28">
        <v>281</v>
      </c>
      <c r="AA10" s="6">
        <v>279</v>
      </c>
      <c r="AB10" s="108">
        <f>AA10-Z10</f>
        <v>-2</v>
      </c>
      <c r="AC10" s="108">
        <f>AA10-V10</f>
        <v>-9</v>
      </c>
      <c r="AD10" s="109">
        <f>AA10/AA$127*100</f>
        <v>0.64408892582588817</v>
      </c>
      <c r="AE10" s="73">
        <f t="shared" ref="AE10:AE41" si="0">ROUND(AB10/S10*100,2)</f>
        <v>-0.7</v>
      </c>
      <c r="AF10" s="110"/>
      <c r="AU10" s="316"/>
      <c r="AV10" s="86"/>
      <c r="AW10" s="317"/>
    </row>
    <row r="11" spans="1:49" x14ac:dyDescent="0.2">
      <c r="A11" s="111" t="s">
        <v>26</v>
      </c>
      <c r="B11" s="112" t="s">
        <v>26</v>
      </c>
      <c r="C11" s="113" t="s">
        <v>29</v>
      </c>
      <c r="D11" s="10">
        <v>2427</v>
      </c>
      <c r="E11" s="11">
        <v>2495</v>
      </c>
      <c r="F11" s="10">
        <v>2601</v>
      </c>
      <c r="G11" s="11">
        <v>2584</v>
      </c>
      <c r="H11" s="10">
        <v>2601</v>
      </c>
      <c r="I11" s="11">
        <v>2616</v>
      </c>
      <c r="J11" s="10">
        <v>2634</v>
      </c>
      <c r="K11" s="11">
        <v>2607</v>
      </c>
      <c r="L11" s="10">
        <v>2607</v>
      </c>
      <c r="M11" s="11">
        <v>2631</v>
      </c>
      <c r="N11" s="12">
        <v>2234</v>
      </c>
      <c r="O11" s="12">
        <v>2142</v>
      </c>
      <c r="P11" s="12">
        <v>2118</v>
      </c>
      <c r="Q11" s="13">
        <v>1989</v>
      </c>
      <c r="R11" s="13">
        <v>1973</v>
      </c>
      <c r="S11" s="13">
        <v>1938</v>
      </c>
      <c r="T11" s="14">
        <v>1972</v>
      </c>
      <c r="U11" s="13">
        <v>2054</v>
      </c>
      <c r="V11" s="9">
        <v>2072</v>
      </c>
      <c r="W11" s="9">
        <v>2109</v>
      </c>
      <c r="X11" s="9">
        <v>2158</v>
      </c>
      <c r="Y11" s="9">
        <v>2164</v>
      </c>
      <c r="Z11" s="28">
        <v>2192</v>
      </c>
      <c r="AA11" s="20">
        <v>2225</v>
      </c>
      <c r="AB11" s="108">
        <f t="shared" ref="AB11:AB74" si="1">AA11-Z11</f>
        <v>33</v>
      </c>
      <c r="AC11" s="108">
        <f t="shared" ref="AC11:AC74" si="2">AA11-V11</f>
        <v>153</v>
      </c>
      <c r="AD11" s="109">
        <f t="shared" ref="AD11:AD74" si="3">AA11/AA$127*100</f>
        <v>5.136551469400005</v>
      </c>
      <c r="AE11" s="73">
        <f t="shared" si="0"/>
        <v>1.7</v>
      </c>
      <c r="AF11" s="110"/>
      <c r="AU11" s="316"/>
      <c r="AV11" s="86"/>
      <c r="AW11" s="317"/>
    </row>
    <row r="12" spans="1:49" x14ac:dyDescent="0.2">
      <c r="A12" s="114" t="s">
        <v>27</v>
      </c>
      <c r="B12" s="115" t="s">
        <v>28</v>
      </c>
      <c r="C12" s="116" t="s">
        <v>30</v>
      </c>
      <c r="D12" s="10">
        <v>329</v>
      </c>
      <c r="E12" s="11">
        <v>328</v>
      </c>
      <c r="F12" s="10">
        <v>328</v>
      </c>
      <c r="G12" s="11">
        <v>325</v>
      </c>
      <c r="H12" s="10">
        <v>321</v>
      </c>
      <c r="I12" s="11">
        <v>321</v>
      </c>
      <c r="J12" s="10">
        <v>315</v>
      </c>
      <c r="K12" s="11">
        <v>313</v>
      </c>
      <c r="L12" s="10">
        <v>311</v>
      </c>
      <c r="M12" s="11">
        <v>310</v>
      </c>
      <c r="N12" s="12">
        <v>261</v>
      </c>
      <c r="O12" s="12">
        <v>257</v>
      </c>
      <c r="P12" s="12">
        <v>256</v>
      </c>
      <c r="Q12" s="13">
        <v>238</v>
      </c>
      <c r="R12" s="13">
        <v>230</v>
      </c>
      <c r="S12" s="13">
        <v>227</v>
      </c>
      <c r="T12" s="14">
        <v>230</v>
      </c>
      <c r="U12" s="13">
        <v>231</v>
      </c>
      <c r="V12" s="11">
        <v>233</v>
      </c>
      <c r="W12" s="11">
        <v>230</v>
      </c>
      <c r="X12" s="11">
        <v>234</v>
      </c>
      <c r="Y12" s="11">
        <v>235</v>
      </c>
      <c r="Z12" s="20">
        <v>236</v>
      </c>
      <c r="AA12" s="20">
        <v>236</v>
      </c>
      <c r="AB12" s="108">
        <f t="shared" si="1"/>
        <v>0</v>
      </c>
      <c r="AC12" s="108">
        <f t="shared" si="2"/>
        <v>3</v>
      </c>
      <c r="AD12" s="109">
        <f t="shared" si="3"/>
        <v>0.54482074012512405</v>
      </c>
      <c r="AE12" s="73">
        <f t="shared" si="0"/>
        <v>0</v>
      </c>
      <c r="AF12" s="110"/>
      <c r="AU12" s="316"/>
      <c r="AV12" s="86"/>
      <c r="AW12" s="317"/>
    </row>
    <row r="13" spans="1:49" x14ac:dyDescent="0.2">
      <c r="A13" s="85"/>
      <c r="B13" s="117"/>
      <c r="C13" s="116" t="s">
        <v>31</v>
      </c>
      <c r="D13" s="10">
        <v>567</v>
      </c>
      <c r="E13" s="11">
        <v>564</v>
      </c>
      <c r="F13" s="10">
        <v>553</v>
      </c>
      <c r="G13" s="11">
        <v>556</v>
      </c>
      <c r="H13" s="10">
        <v>557</v>
      </c>
      <c r="I13" s="11">
        <v>552</v>
      </c>
      <c r="J13" s="10">
        <v>536</v>
      </c>
      <c r="K13" s="11">
        <v>514</v>
      </c>
      <c r="L13" s="10">
        <v>503</v>
      </c>
      <c r="M13" s="11">
        <v>512</v>
      </c>
      <c r="N13" s="12">
        <v>442</v>
      </c>
      <c r="O13" s="12">
        <v>421</v>
      </c>
      <c r="P13" s="12">
        <v>390</v>
      </c>
      <c r="Q13" s="13">
        <v>292</v>
      </c>
      <c r="R13" s="13">
        <v>262</v>
      </c>
      <c r="S13" s="13">
        <v>266</v>
      </c>
      <c r="T13" s="14">
        <v>277</v>
      </c>
      <c r="U13" s="13">
        <v>270</v>
      </c>
      <c r="V13" s="11">
        <v>284</v>
      </c>
      <c r="W13" s="11">
        <v>281</v>
      </c>
      <c r="X13" s="11">
        <v>270</v>
      </c>
      <c r="Y13" s="11">
        <v>265</v>
      </c>
      <c r="Z13" s="20">
        <v>266</v>
      </c>
      <c r="AA13" s="20">
        <v>270</v>
      </c>
      <c r="AB13" s="108">
        <f t="shared" si="1"/>
        <v>4</v>
      </c>
      <c r="AC13" s="108">
        <f t="shared" si="2"/>
        <v>-14</v>
      </c>
      <c r="AD13" s="109">
        <f t="shared" si="3"/>
        <v>0.62331186370247249</v>
      </c>
      <c r="AE13" s="73">
        <f t="shared" si="0"/>
        <v>1.5</v>
      </c>
      <c r="AF13" s="110"/>
      <c r="AU13" s="316"/>
      <c r="AV13" s="86"/>
      <c r="AW13" s="317"/>
    </row>
    <row r="14" spans="1:49" x14ac:dyDescent="0.2">
      <c r="A14" s="85"/>
      <c r="B14" s="117"/>
      <c r="C14" s="116" t="s">
        <v>32</v>
      </c>
      <c r="D14" s="10">
        <v>34</v>
      </c>
      <c r="E14" s="11">
        <v>36</v>
      </c>
      <c r="F14" s="10">
        <v>39</v>
      </c>
      <c r="G14" s="11">
        <v>42</v>
      </c>
      <c r="H14" s="10">
        <v>41</v>
      </c>
      <c r="I14" s="11">
        <v>37</v>
      </c>
      <c r="J14" s="10">
        <v>37</v>
      </c>
      <c r="K14" s="11">
        <v>35</v>
      </c>
      <c r="L14" s="10">
        <v>37</v>
      </c>
      <c r="M14" s="11">
        <v>35</v>
      </c>
      <c r="N14" s="12">
        <v>28</v>
      </c>
      <c r="O14" s="12">
        <v>30</v>
      </c>
      <c r="P14" s="12">
        <v>32</v>
      </c>
      <c r="Q14" s="13">
        <v>34</v>
      </c>
      <c r="R14" s="13">
        <v>27</v>
      </c>
      <c r="S14" s="13">
        <v>25</v>
      </c>
      <c r="T14" s="14">
        <v>25</v>
      </c>
      <c r="U14" s="13">
        <v>24</v>
      </c>
      <c r="V14" s="11">
        <v>24</v>
      </c>
      <c r="W14" s="11">
        <v>23</v>
      </c>
      <c r="X14" s="11">
        <v>26</v>
      </c>
      <c r="Y14" s="11">
        <v>25</v>
      </c>
      <c r="Z14" s="20">
        <v>26</v>
      </c>
      <c r="AA14" s="20">
        <v>28</v>
      </c>
      <c r="AB14" s="108">
        <f t="shared" si="1"/>
        <v>2</v>
      </c>
      <c r="AC14" s="108">
        <f t="shared" si="2"/>
        <v>4</v>
      </c>
      <c r="AD14" s="109">
        <f t="shared" si="3"/>
        <v>6.463974882840455E-2</v>
      </c>
      <c r="AE14" s="73">
        <f t="shared" si="0"/>
        <v>8</v>
      </c>
      <c r="AF14" s="110"/>
      <c r="AU14" s="316"/>
      <c r="AV14" s="86"/>
      <c r="AW14" s="317"/>
    </row>
    <row r="15" spans="1:49" x14ac:dyDescent="0.2">
      <c r="A15" s="85"/>
      <c r="B15" s="117"/>
      <c r="C15" s="116" t="s">
        <v>33</v>
      </c>
      <c r="D15" s="10">
        <v>346</v>
      </c>
      <c r="E15" s="11">
        <v>350</v>
      </c>
      <c r="F15" s="10">
        <v>353</v>
      </c>
      <c r="G15" s="11">
        <v>355</v>
      </c>
      <c r="H15" s="10">
        <v>355</v>
      </c>
      <c r="I15" s="11">
        <v>351</v>
      </c>
      <c r="J15" s="10">
        <v>344</v>
      </c>
      <c r="K15" s="11">
        <v>343</v>
      </c>
      <c r="L15" s="10">
        <v>345</v>
      </c>
      <c r="M15" s="11">
        <v>342</v>
      </c>
      <c r="N15" s="12">
        <v>297</v>
      </c>
      <c r="O15" s="12">
        <v>288</v>
      </c>
      <c r="P15" s="12">
        <v>279</v>
      </c>
      <c r="Q15" s="13">
        <v>255</v>
      </c>
      <c r="R15" s="13">
        <v>243</v>
      </c>
      <c r="S15" s="13">
        <v>245</v>
      </c>
      <c r="T15" s="14">
        <v>241</v>
      </c>
      <c r="U15" s="13">
        <v>256</v>
      </c>
      <c r="V15" s="15">
        <v>260</v>
      </c>
      <c r="W15" s="15">
        <v>283</v>
      </c>
      <c r="X15" s="15">
        <v>270</v>
      </c>
      <c r="Y15" s="15">
        <v>281</v>
      </c>
      <c r="Z15" s="26">
        <v>282</v>
      </c>
      <c r="AA15" s="15">
        <v>286</v>
      </c>
      <c r="AB15" s="108">
        <f t="shared" si="1"/>
        <v>4</v>
      </c>
      <c r="AC15" s="108">
        <f t="shared" si="2"/>
        <v>26</v>
      </c>
      <c r="AD15" s="109">
        <f t="shared" si="3"/>
        <v>0.66024886303298935</v>
      </c>
      <c r="AE15" s="73">
        <f t="shared" si="0"/>
        <v>1.63</v>
      </c>
      <c r="AF15" s="110"/>
      <c r="AU15" s="316"/>
      <c r="AV15" s="86"/>
      <c r="AW15" s="317"/>
    </row>
    <row r="16" spans="1:49" x14ac:dyDescent="0.2">
      <c r="A16" s="85"/>
      <c r="B16" s="118"/>
      <c r="C16" s="119" t="s">
        <v>34</v>
      </c>
      <c r="D16" s="16">
        <f t="shared" ref="D16:M16" si="4">SUM(D11:D15)</f>
        <v>3703</v>
      </c>
      <c r="E16" s="17">
        <f t="shared" si="4"/>
        <v>3773</v>
      </c>
      <c r="F16" s="16">
        <f t="shared" si="4"/>
        <v>3874</v>
      </c>
      <c r="G16" s="17">
        <f t="shared" si="4"/>
        <v>3862</v>
      </c>
      <c r="H16" s="16">
        <f t="shared" si="4"/>
        <v>3875</v>
      </c>
      <c r="I16" s="17">
        <f t="shared" si="4"/>
        <v>3877</v>
      </c>
      <c r="J16" s="16">
        <f t="shared" si="4"/>
        <v>3866</v>
      </c>
      <c r="K16" s="17">
        <f t="shared" si="4"/>
        <v>3812</v>
      </c>
      <c r="L16" s="16">
        <f t="shared" si="4"/>
        <v>3803</v>
      </c>
      <c r="M16" s="17">
        <f t="shared" si="4"/>
        <v>3830</v>
      </c>
      <c r="N16" s="8">
        <v>3262</v>
      </c>
      <c r="O16" s="8">
        <v>3138</v>
      </c>
      <c r="P16" s="8">
        <v>3075</v>
      </c>
      <c r="Q16" s="8">
        <v>2808</v>
      </c>
      <c r="R16" s="8">
        <v>2735</v>
      </c>
      <c r="S16" s="8">
        <v>2701</v>
      </c>
      <c r="T16" s="18">
        <v>2745</v>
      </c>
      <c r="U16" s="8">
        <v>2835</v>
      </c>
      <c r="V16" s="4">
        <v>2873</v>
      </c>
      <c r="W16" s="9">
        <v>2926</v>
      </c>
      <c r="X16" s="9">
        <v>2958</v>
      </c>
      <c r="Y16" s="9">
        <v>2970</v>
      </c>
      <c r="Z16" s="28">
        <v>3002</v>
      </c>
      <c r="AA16" s="4">
        <v>3045</v>
      </c>
      <c r="AB16" s="108">
        <f t="shared" si="1"/>
        <v>43</v>
      </c>
      <c r="AC16" s="108">
        <f t="shared" si="2"/>
        <v>172</v>
      </c>
      <c r="AD16" s="109">
        <f t="shared" si="3"/>
        <v>7.0295726850889944</v>
      </c>
      <c r="AE16" s="73">
        <f t="shared" si="0"/>
        <v>1.59</v>
      </c>
      <c r="AF16" s="110"/>
      <c r="AU16" s="316"/>
      <c r="AV16" s="86"/>
      <c r="AW16" s="317"/>
    </row>
    <row r="17" spans="1:49" x14ac:dyDescent="0.2">
      <c r="A17" s="85"/>
      <c r="B17" s="106"/>
      <c r="C17" s="107" t="s">
        <v>35</v>
      </c>
      <c r="D17" s="3">
        <v>682</v>
      </c>
      <c r="E17" s="4">
        <v>723</v>
      </c>
      <c r="F17" s="5">
        <v>741</v>
      </c>
      <c r="G17" s="4">
        <v>772</v>
      </c>
      <c r="H17" s="5">
        <v>777</v>
      </c>
      <c r="I17" s="4">
        <v>790</v>
      </c>
      <c r="J17" s="5">
        <v>786</v>
      </c>
      <c r="K17" s="4">
        <v>787</v>
      </c>
      <c r="L17" s="5">
        <v>718</v>
      </c>
      <c r="M17" s="4">
        <v>696</v>
      </c>
      <c r="N17" s="8">
        <v>531</v>
      </c>
      <c r="O17" s="8">
        <v>535</v>
      </c>
      <c r="P17" s="8">
        <v>477</v>
      </c>
      <c r="Q17" s="8">
        <v>452</v>
      </c>
      <c r="R17" s="8">
        <v>420</v>
      </c>
      <c r="S17" s="8">
        <v>418</v>
      </c>
      <c r="T17" s="18">
        <v>442</v>
      </c>
      <c r="U17" s="8">
        <v>483</v>
      </c>
      <c r="V17" s="4">
        <v>501</v>
      </c>
      <c r="W17" s="9">
        <v>518</v>
      </c>
      <c r="X17" s="9">
        <v>513</v>
      </c>
      <c r="Y17" s="9">
        <v>498</v>
      </c>
      <c r="Z17" s="28">
        <v>529</v>
      </c>
      <c r="AA17" s="4">
        <v>540</v>
      </c>
      <c r="AB17" s="108">
        <f t="shared" si="1"/>
        <v>11</v>
      </c>
      <c r="AC17" s="108">
        <f t="shared" si="2"/>
        <v>39</v>
      </c>
      <c r="AD17" s="109">
        <f t="shared" si="3"/>
        <v>1.246623727404945</v>
      </c>
      <c r="AE17" s="73">
        <f t="shared" si="0"/>
        <v>2.63</v>
      </c>
      <c r="AF17" s="110"/>
      <c r="AU17" s="316"/>
      <c r="AV17" s="86"/>
      <c r="AW17" s="317"/>
    </row>
    <row r="18" spans="1:49" x14ac:dyDescent="0.2">
      <c r="A18" s="85"/>
      <c r="B18" s="112" t="s">
        <v>36</v>
      </c>
      <c r="C18" s="113" t="s">
        <v>38</v>
      </c>
      <c r="D18" s="13">
        <v>577</v>
      </c>
      <c r="E18" s="11">
        <v>598</v>
      </c>
      <c r="F18" s="10">
        <v>650</v>
      </c>
      <c r="G18" s="11">
        <v>798</v>
      </c>
      <c r="H18" s="10">
        <v>826</v>
      </c>
      <c r="I18" s="11">
        <v>851</v>
      </c>
      <c r="J18" s="10">
        <v>860</v>
      </c>
      <c r="K18" s="11">
        <v>865</v>
      </c>
      <c r="L18" s="10">
        <v>840</v>
      </c>
      <c r="M18" s="11">
        <v>909</v>
      </c>
      <c r="N18" s="13">
        <v>797</v>
      </c>
      <c r="O18" s="13">
        <v>682</v>
      </c>
      <c r="P18" s="13">
        <v>670</v>
      </c>
      <c r="Q18" s="13">
        <v>686</v>
      </c>
      <c r="R18" s="13">
        <v>651</v>
      </c>
      <c r="S18" s="13">
        <v>648</v>
      </c>
      <c r="T18" s="14">
        <v>669</v>
      </c>
      <c r="U18" s="13">
        <v>738</v>
      </c>
      <c r="V18" s="9">
        <v>759</v>
      </c>
      <c r="W18" s="9">
        <v>760</v>
      </c>
      <c r="X18" s="9">
        <v>766</v>
      </c>
      <c r="Y18" s="9">
        <v>745</v>
      </c>
      <c r="Z18" s="28">
        <v>734</v>
      </c>
      <c r="AA18" s="20">
        <v>746</v>
      </c>
      <c r="AB18" s="108">
        <f t="shared" si="1"/>
        <v>12</v>
      </c>
      <c r="AC18" s="108">
        <f t="shared" si="2"/>
        <v>-13</v>
      </c>
      <c r="AD18" s="109">
        <f t="shared" si="3"/>
        <v>1.7221875937853497</v>
      </c>
      <c r="AE18" s="73">
        <f t="shared" si="0"/>
        <v>1.85</v>
      </c>
      <c r="AF18" s="110"/>
      <c r="AU18" s="316"/>
      <c r="AV18" s="86"/>
      <c r="AW18" s="317"/>
    </row>
    <row r="19" spans="1:49" x14ac:dyDescent="0.2">
      <c r="A19" s="85"/>
      <c r="B19" s="117" t="s">
        <v>37</v>
      </c>
      <c r="C19" s="116" t="s">
        <v>39</v>
      </c>
      <c r="D19" s="13">
        <v>65</v>
      </c>
      <c r="E19" s="11">
        <v>62</v>
      </c>
      <c r="F19" s="10">
        <v>63</v>
      </c>
      <c r="G19" s="11">
        <v>62</v>
      </c>
      <c r="H19" s="10">
        <v>70</v>
      </c>
      <c r="I19" s="11">
        <v>92</v>
      </c>
      <c r="J19" s="10">
        <v>97</v>
      </c>
      <c r="K19" s="11">
        <v>102</v>
      </c>
      <c r="L19" s="10">
        <v>96</v>
      </c>
      <c r="M19" s="11">
        <v>99</v>
      </c>
      <c r="N19" s="13">
        <v>93</v>
      </c>
      <c r="O19" s="13">
        <v>118</v>
      </c>
      <c r="P19" s="13">
        <v>144</v>
      </c>
      <c r="Q19" s="13">
        <v>157</v>
      </c>
      <c r="R19" s="13">
        <v>170</v>
      </c>
      <c r="S19" s="13">
        <v>187</v>
      </c>
      <c r="T19" s="14">
        <v>209</v>
      </c>
      <c r="U19" s="13">
        <v>241</v>
      </c>
      <c r="V19" s="11">
        <v>241</v>
      </c>
      <c r="W19" s="11">
        <v>258</v>
      </c>
      <c r="X19" s="11">
        <v>275</v>
      </c>
      <c r="Y19" s="11">
        <v>293</v>
      </c>
      <c r="Z19" s="20">
        <v>309</v>
      </c>
      <c r="AA19" s="20">
        <v>307</v>
      </c>
      <c r="AB19" s="108">
        <f t="shared" si="1"/>
        <v>-2</v>
      </c>
      <c r="AC19" s="108">
        <f t="shared" si="2"/>
        <v>66</v>
      </c>
      <c r="AD19" s="109">
        <f t="shared" si="3"/>
        <v>0.70872867465429279</v>
      </c>
      <c r="AE19" s="73">
        <f t="shared" si="0"/>
        <v>-1.07</v>
      </c>
      <c r="AF19" s="110"/>
      <c r="AU19" s="316"/>
      <c r="AV19" s="86"/>
      <c r="AW19" s="317"/>
    </row>
    <row r="20" spans="1:49" x14ac:dyDescent="0.2">
      <c r="A20" s="85"/>
      <c r="B20" s="117"/>
      <c r="C20" s="116" t="s">
        <v>40</v>
      </c>
      <c r="D20" s="13">
        <v>306</v>
      </c>
      <c r="E20" s="11">
        <v>318</v>
      </c>
      <c r="F20" s="10">
        <v>312</v>
      </c>
      <c r="G20" s="11">
        <v>302</v>
      </c>
      <c r="H20" s="10">
        <v>304</v>
      </c>
      <c r="I20" s="11">
        <v>307</v>
      </c>
      <c r="J20" s="10">
        <v>306</v>
      </c>
      <c r="K20" s="11">
        <v>311</v>
      </c>
      <c r="L20" s="10">
        <v>310</v>
      </c>
      <c r="M20" s="11">
        <v>315</v>
      </c>
      <c r="N20" s="13">
        <v>246</v>
      </c>
      <c r="O20" s="13">
        <v>259</v>
      </c>
      <c r="P20" s="13">
        <v>242</v>
      </c>
      <c r="Q20" s="13">
        <v>237</v>
      </c>
      <c r="R20" s="13">
        <v>237</v>
      </c>
      <c r="S20" s="13">
        <v>240</v>
      </c>
      <c r="T20" s="14">
        <v>250</v>
      </c>
      <c r="U20" s="13">
        <v>263</v>
      </c>
      <c r="V20" s="11">
        <v>262</v>
      </c>
      <c r="W20" s="11">
        <v>266</v>
      </c>
      <c r="X20" s="11">
        <v>264</v>
      </c>
      <c r="Y20" s="11">
        <v>275</v>
      </c>
      <c r="Z20" s="20">
        <v>280</v>
      </c>
      <c r="AA20" s="20">
        <v>285</v>
      </c>
      <c r="AB20" s="108">
        <f t="shared" si="1"/>
        <v>5</v>
      </c>
      <c r="AC20" s="108">
        <f t="shared" si="2"/>
        <v>23</v>
      </c>
      <c r="AD20" s="109">
        <f t="shared" si="3"/>
        <v>0.65794030057483199</v>
      </c>
      <c r="AE20" s="73">
        <f t="shared" si="0"/>
        <v>2.08</v>
      </c>
      <c r="AF20" s="110"/>
      <c r="AU20" s="316"/>
      <c r="AV20" s="86"/>
      <c r="AW20" s="317"/>
    </row>
    <row r="21" spans="1:49" x14ac:dyDescent="0.2">
      <c r="A21" s="85"/>
      <c r="B21" s="117"/>
      <c r="C21" s="116" t="s">
        <v>41</v>
      </c>
      <c r="D21" s="13">
        <v>1536</v>
      </c>
      <c r="E21" s="11">
        <v>1512</v>
      </c>
      <c r="F21" s="10">
        <v>1563</v>
      </c>
      <c r="G21" s="11">
        <v>1450</v>
      </c>
      <c r="H21" s="10">
        <v>1437</v>
      </c>
      <c r="I21" s="11">
        <v>1399</v>
      </c>
      <c r="J21" s="10">
        <v>1385</v>
      </c>
      <c r="K21" s="11">
        <v>1362</v>
      </c>
      <c r="L21" s="10">
        <v>1343</v>
      </c>
      <c r="M21" s="11">
        <v>1303</v>
      </c>
      <c r="N21" s="13">
        <v>1049</v>
      </c>
      <c r="O21" s="13">
        <v>1125</v>
      </c>
      <c r="P21" s="13">
        <v>1096</v>
      </c>
      <c r="Q21" s="13">
        <v>910</v>
      </c>
      <c r="R21" s="13">
        <v>827</v>
      </c>
      <c r="S21" s="13">
        <v>811</v>
      </c>
      <c r="T21" s="14">
        <v>806</v>
      </c>
      <c r="U21" s="13">
        <v>794</v>
      </c>
      <c r="V21" s="11">
        <v>757</v>
      </c>
      <c r="W21" s="11">
        <v>765</v>
      </c>
      <c r="X21" s="11">
        <v>786</v>
      </c>
      <c r="Y21" s="11">
        <v>797</v>
      </c>
      <c r="Z21" s="20">
        <v>794</v>
      </c>
      <c r="AA21" s="20">
        <v>796</v>
      </c>
      <c r="AB21" s="108">
        <f t="shared" si="1"/>
        <v>2</v>
      </c>
      <c r="AC21" s="108">
        <f t="shared" si="2"/>
        <v>39</v>
      </c>
      <c r="AD21" s="109">
        <f t="shared" si="3"/>
        <v>1.8376157166932152</v>
      </c>
      <c r="AE21" s="73">
        <f t="shared" si="0"/>
        <v>0.25</v>
      </c>
      <c r="AF21" s="110"/>
      <c r="AU21" s="316"/>
      <c r="AV21" s="86"/>
      <c r="AW21" s="317"/>
    </row>
    <row r="22" spans="1:49" x14ac:dyDescent="0.2">
      <c r="A22" s="85"/>
      <c r="B22" s="117"/>
      <c r="C22" s="120" t="s">
        <v>42</v>
      </c>
      <c r="D22" s="13">
        <v>120</v>
      </c>
      <c r="E22" s="11">
        <v>119</v>
      </c>
      <c r="F22" s="10">
        <v>123</v>
      </c>
      <c r="G22" s="11">
        <v>132</v>
      </c>
      <c r="H22" s="10">
        <v>134</v>
      </c>
      <c r="I22" s="11">
        <v>127</v>
      </c>
      <c r="J22" s="10">
        <v>120</v>
      </c>
      <c r="K22" s="11">
        <v>118</v>
      </c>
      <c r="L22" s="10">
        <v>108</v>
      </c>
      <c r="M22" s="11">
        <v>119</v>
      </c>
      <c r="N22" s="13">
        <v>107</v>
      </c>
      <c r="O22" s="13">
        <v>95</v>
      </c>
      <c r="P22" s="13">
        <v>87</v>
      </c>
      <c r="Q22" s="13">
        <v>56</v>
      </c>
      <c r="R22" s="13">
        <v>52</v>
      </c>
      <c r="S22" s="13">
        <v>50</v>
      </c>
      <c r="T22" s="14">
        <v>57</v>
      </c>
      <c r="U22" s="13">
        <v>65</v>
      </c>
      <c r="V22" s="15">
        <v>61</v>
      </c>
      <c r="W22" s="15">
        <v>60</v>
      </c>
      <c r="X22" s="15">
        <v>59</v>
      </c>
      <c r="Y22" s="15">
        <v>64</v>
      </c>
      <c r="Z22" s="26">
        <v>67</v>
      </c>
      <c r="AA22" s="15">
        <v>72</v>
      </c>
      <c r="AB22" s="108">
        <f t="shared" si="1"/>
        <v>5</v>
      </c>
      <c r="AC22" s="108">
        <f t="shared" si="2"/>
        <v>11</v>
      </c>
      <c r="AD22" s="109">
        <f t="shared" si="3"/>
        <v>0.16621649698732599</v>
      </c>
      <c r="AE22" s="73">
        <f t="shared" si="0"/>
        <v>10</v>
      </c>
      <c r="AF22" s="110"/>
      <c r="AU22" s="316"/>
      <c r="AV22" s="86"/>
      <c r="AW22" s="317"/>
    </row>
    <row r="23" spans="1:49" x14ac:dyDescent="0.2">
      <c r="A23" s="85"/>
      <c r="B23" s="118"/>
      <c r="C23" s="119" t="s">
        <v>34</v>
      </c>
      <c r="D23" s="19">
        <f t="shared" ref="D23:M23" si="5">SUM(D18:D22)</f>
        <v>2604</v>
      </c>
      <c r="E23" s="17">
        <f t="shared" si="5"/>
        <v>2609</v>
      </c>
      <c r="F23" s="16">
        <f t="shared" si="5"/>
        <v>2711</v>
      </c>
      <c r="G23" s="17">
        <f t="shared" si="5"/>
        <v>2744</v>
      </c>
      <c r="H23" s="16">
        <f t="shared" si="5"/>
        <v>2771</v>
      </c>
      <c r="I23" s="17">
        <f t="shared" si="5"/>
        <v>2776</v>
      </c>
      <c r="J23" s="16">
        <f t="shared" si="5"/>
        <v>2768</v>
      </c>
      <c r="K23" s="17">
        <f t="shared" si="5"/>
        <v>2758</v>
      </c>
      <c r="L23" s="16">
        <f t="shared" si="5"/>
        <v>2697</v>
      </c>
      <c r="M23" s="17">
        <f t="shared" si="5"/>
        <v>2745</v>
      </c>
      <c r="N23" s="8">
        <v>2292</v>
      </c>
      <c r="O23" s="8">
        <v>2279</v>
      </c>
      <c r="P23" s="8">
        <v>2239</v>
      </c>
      <c r="Q23" s="8">
        <v>2046</v>
      </c>
      <c r="R23" s="8">
        <v>1937</v>
      </c>
      <c r="S23" s="8">
        <v>1936</v>
      </c>
      <c r="T23" s="18">
        <v>1991</v>
      </c>
      <c r="U23" s="8">
        <v>2101</v>
      </c>
      <c r="V23" s="4">
        <v>2080</v>
      </c>
      <c r="W23" s="9">
        <v>2109</v>
      </c>
      <c r="X23" s="9">
        <v>2150</v>
      </c>
      <c r="Y23" s="9">
        <v>2174</v>
      </c>
      <c r="Z23" s="28">
        <v>2184</v>
      </c>
      <c r="AA23" s="15">
        <v>2206</v>
      </c>
      <c r="AB23" s="108">
        <f t="shared" si="1"/>
        <v>22</v>
      </c>
      <c r="AC23" s="108">
        <f t="shared" si="2"/>
        <v>126</v>
      </c>
      <c r="AD23" s="109">
        <f t="shared" si="3"/>
        <v>5.0926887826950162</v>
      </c>
      <c r="AE23" s="73">
        <f t="shared" si="0"/>
        <v>1.1399999999999999</v>
      </c>
      <c r="AF23" s="110"/>
      <c r="AU23" s="316"/>
      <c r="AV23" s="86"/>
      <c r="AW23" s="317"/>
    </row>
    <row r="24" spans="1:49" x14ac:dyDescent="0.2">
      <c r="A24" s="85"/>
      <c r="B24" s="106"/>
      <c r="C24" s="107" t="s">
        <v>43</v>
      </c>
      <c r="D24" s="3">
        <v>13</v>
      </c>
      <c r="E24" s="4">
        <v>11</v>
      </c>
      <c r="F24" s="5">
        <v>24</v>
      </c>
      <c r="G24" s="4">
        <v>42</v>
      </c>
      <c r="H24" s="5">
        <v>94</v>
      </c>
      <c r="I24" s="4">
        <v>134</v>
      </c>
      <c r="J24" s="5">
        <v>151</v>
      </c>
      <c r="K24" s="4">
        <v>26</v>
      </c>
      <c r="L24" s="5">
        <v>34</v>
      </c>
      <c r="M24" s="4">
        <v>31</v>
      </c>
      <c r="N24" s="8">
        <v>9</v>
      </c>
      <c r="O24" s="8">
        <v>6</v>
      </c>
      <c r="P24" s="8">
        <v>6</v>
      </c>
      <c r="Q24" s="8">
        <v>75</v>
      </c>
      <c r="R24" s="8">
        <v>19</v>
      </c>
      <c r="S24" s="8">
        <v>18</v>
      </c>
      <c r="T24" s="18">
        <v>31</v>
      </c>
      <c r="U24" s="8">
        <v>33</v>
      </c>
      <c r="V24" s="4">
        <v>34</v>
      </c>
      <c r="W24" s="9">
        <v>33</v>
      </c>
      <c r="X24" s="9">
        <v>37</v>
      </c>
      <c r="Y24" s="9">
        <v>37</v>
      </c>
      <c r="Z24" s="28">
        <v>36</v>
      </c>
      <c r="AA24" s="4">
        <v>44</v>
      </c>
      <c r="AB24" s="108">
        <f t="shared" si="1"/>
        <v>8</v>
      </c>
      <c r="AC24" s="108">
        <f t="shared" si="2"/>
        <v>10</v>
      </c>
      <c r="AD24" s="109">
        <f t="shared" si="3"/>
        <v>0.10157674815892144</v>
      </c>
      <c r="AE24" s="73">
        <f t="shared" si="0"/>
        <v>44.44</v>
      </c>
      <c r="AF24" s="110"/>
      <c r="AU24" s="316"/>
      <c r="AV24" s="86"/>
      <c r="AW24" s="317"/>
    </row>
    <row r="25" spans="1:49" x14ac:dyDescent="0.2">
      <c r="A25" s="121"/>
      <c r="B25" s="121"/>
      <c r="C25" s="122" t="s">
        <v>44</v>
      </c>
      <c r="D25" s="19">
        <f t="shared" ref="D25:L25" si="6">D16+D17++D23+D24</f>
        <v>7002</v>
      </c>
      <c r="E25" s="17">
        <f t="shared" si="6"/>
        <v>7116</v>
      </c>
      <c r="F25" s="16">
        <f t="shared" si="6"/>
        <v>7350</v>
      </c>
      <c r="G25" s="17">
        <f t="shared" si="6"/>
        <v>7420</v>
      </c>
      <c r="H25" s="16">
        <f t="shared" si="6"/>
        <v>7517</v>
      </c>
      <c r="I25" s="17">
        <f t="shared" si="6"/>
        <v>7577</v>
      </c>
      <c r="J25" s="16">
        <f t="shared" si="6"/>
        <v>7571</v>
      </c>
      <c r="K25" s="17">
        <f t="shared" si="6"/>
        <v>7383</v>
      </c>
      <c r="L25" s="16">
        <f t="shared" si="6"/>
        <v>7252</v>
      </c>
      <c r="M25" s="17">
        <v>7302</v>
      </c>
      <c r="N25" s="8">
        <v>6094</v>
      </c>
      <c r="O25" s="8">
        <v>5958</v>
      </c>
      <c r="P25" s="8">
        <v>5797</v>
      </c>
      <c r="Q25" s="8">
        <v>5381</v>
      </c>
      <c r="R25" s="8">
        <v>5111</v>
      </c>
      <c r="S25" s="8">
        <v>5073</v>
      </c>
      <c r="T25" s="18">
        <v>5209</v>
      </c>
      <c r="U25" s="8">
        <v>5452</v>
      </c>
      <c r="V25" s="4">
        <v>5488</v>
      </c>
      <c r="W25" s="9">
        <v>5586</v>
      </c>
      <c r="X25" s="9">
        <v>5658</v>
      </c>
      <c r="Y25" s="9">
        <v>5679</v>
      </c>
      <c r="Z25" s="28">
        <v>5751</v>
      </c>
      <c r="AA25" s="4">
        <v>5835</v>
      </c>
      <c r="AB25" s="108">
        <f t="shared" si="1"/>
        <v>84</v>
      </c>
      <c r="AC25" s="108">
        <f t="shared" si="2"/>
        <v>347</v>
      </c>
      <c r="AD25" s="109">
        <f t="shared" si="3"/>
        <v>13.470461943347878</v>
      </c>
      <c r="AE25" s="73">
        <f t="shared" si="0"/>
        <v>1.66</v>
      </c>
      <c r="AF25" s="110"/>
      <c r="AU25" s="316"/>
      <c r="AV25" s="86"/>
      <c r="AW25" s="317"/>
    </row>
    <row r="26" spans="1:49" x14ac:dyDescent="0.2">
      <c r="A26" s="123" t="s">
        <v>45</v>
      </c>
      <c r="B26" s="106"/>
      <c r="C26" s="107" t="s">
        <v>45</v>
      </c>
      <c r="D26" s="3">
        <v>2484</v>
      </c>
      <c r="E26" s="4">
        <v>2496</v>
      </c>
      <c r="F26" s="5">
        <v>2485</v>
      </c>
      <c r="G26" s="4">
        <v>2458</v>
      </c>
      <c r="H26" s="5">
        <v>2434</v>
      </c>
      <c r="I26" s="4">
        <v>2446</v>
      </c>
      <c r="J26" s="5">
        <v>2412</v>
      </c>
      <c r="K26" s="4">
        <v>2427</v>
      </c>
      <c r="L26" s="5">
        <v>2419</v>
      </c>
      <c r="M26" s="4">
        <v>2383</v>
      </c>
      <c r="N26" s="8">
        <v>1985</v>
      </c>
      <c r="O26" s="8">
        <v>1945</v>
      </c>
      <c r="P26" s="8">
        <v>1903</v>
      </c>
      <c r="Q26" s="8">
        <v>1746</v>
      </c>
      <c r="R26" s="8">
        <v>1664</v>
      </c>
      <c r="S26" s="8">
        <v>1640</v>
      </c>
      <c r="T26" s="18">
        <v>1645</v>
      </c>
      <c r="U26" s="8">
        <v>1655</v>
      </c>
      <c r="V26" s="4">
        <v>1645</v>
      </c>
      <c r="W26" s="9">
        <v>1630</v>
      </c>
      <c r="X26" s="9">
        <v>1621</v>
      </c>
      <c r="Y26" s="9">
        <v>1594</v>
      </c>
      <c r="Z26" s="28">
        <v>1577</v>
      </c>
      <c r="AA26" s="15">
        <v>1582</v>
      </c>
      <c r="AB26" s="108">
        <f t="shared" si="1"/>
        <v>5</v>
      </c>
      <c r="AC26" s="108">
        <f t="shared" si="2"/>
        <v>-63</v>
      </c>
      <c r="AD26" s="109">
        <f t="shared" si="3"/>
        <v>3.6521458088048577</v>
      </c>
      <c r="AE26" s="73">
        <f t="shared" si="0"/>
        <v>0.3</v>
      </c>
      <c r="AF26" s="110"/>
      <c r="AU26" s="316"/>
      <c r="AV26" s="86"/>
      <c r="AW26" s="317"/>
    </row>
    <row r="27" spans="1:49" x14ac:dyDescent="0.2">
      <c r="A27" s="112" t="s">
        <v>46</v>
      </c>
      <c r="B27" s="112" t="s">
        <v>46</v>
      </c>
      <c r="C27" s="113" t="s">
        <v>47</v>
      </c>
      <c r="D27" s="10">
        <v>911</v>
      </c>
      <c r="E27" s="11">
        <v>976</v>
      </c>
      <c r="F27" s="10">
        <v>1006</v>
      </c>
      <c r="G27" s="11">
        <v>1034</v>
      </c>
      <c r="H27" s="10">
        <v>1062</v>
      </c>
      <c r="I27" s="11">
        <v>1130</v>
      </c>
      <c r="J27" s="10">
        <v>1173</v>
      </c>
      <c r="K27" s="11">
        <v>1255</v>
      </c>
      <c r="L27" s="10">
        <v>1460</v>
      </c>
      <c r="M27" s="11">
        <v>1630</v>
      </c>
      <c r="N27" s="12">
        <v>932</v>
      </c>
      <c r="O27" s="12">
        <v>940</v>
      </c>
      <c r="P27" s="12">
        <v>966</v>
      </c>
      <c r="Q27" s="13">
        <v>887</v>
      </c>
      <c r="R27" s="13">
        <v>1021</v>
      </c>
      <c r="S27" s="13">
        <v>1126</v>
      </c>
      <c r="T27" s="14">
        <v>1203</v>
      </c>
      <c r="U27" s="13">
        <v>1360</v>
      </c>
      <c r="V27" s="9">
        <v>1349</v>
      </c>
      <c r="W27" s="9">
        <v>1378</v>
      </c>
      <c r="X27" s="9">
        <v>1438</v>
      </c>
      <c r="Y27" s="9">
        <v>1468</v>
      </c>
      <c r="Z27" s="28">
        <v>1536</v>
      </c>
      <c r="AA27" s="20">
        <v>1618</v>
      </c>
      <c r="AB27" s="108">
        <f t="shared" si="1"/>
        <v>82</v>
      </c>
      <c r="AC27" s="108">
        <f t="shared" si="2"/>
        <v>269</v>
      </c>
      <c r="AD27" s="109">
        <f t="shared" si="3"/>
        <v>3.7352540572985204</v>
      </c>
      <c r="AE27" s="73">
        <f t="shared" si="0"/>
        <v>7.28</v>
      </c>
      <c r="AF27" s="110"/>
      <c r="AU27" s="316"/>
      <c r="AV27" s="86"/>
      <c r="AW27" s="317"/>
    </row>
    <row r="28" spans="1:49" x14ac:dyDescent="0.2">
      <c r="A28" s="117"/>
      <c r="B28" s="117"/>
      <c r="C28" s="116" t="s">
        <v>48</v>
      </c>
      <c r="D28" s="10">
        <v>1538</v>
      </c>
      <c r="E28" s="11">
        <v>1562</v>
      </c>
      <c r="F28" s="10">
        <v>1628</v>
      </c>
      <c r="G28" s="11">
        <v>1646</v>
      </c>
      <c r="H28" s="10">
        <v>1660</v>
      </c>
      <c r="I28" s="11">
        <v>1712</v>
      </c>
      <c r="J28" s="10">
        <v>1730</v>
      </c>
      <c r="K28" s="11">
        <v>1770</v>
      </c>
      <c r="L28" s="10">
        <v>1794</v>
      </c>
      <c r="M28" s="11">
        <v>1788</v>
      </c>
      <c r="N28" s="12">
        <v>1620</v>
      </c>
      <c r="O28" s="12">
        <v>1659</v>
      </c>
      <c r="P28" s="12">
        <v>1645</v>
      </c>
      <c r="Q28" s="13">
        <v>1742</v>
      </c>
      <c r="R28" s="13">
        <v>1925</v>
      </c>
      <c r="S28" s="13">
        <v>2015</v>
      </c>
      <c r="T28" s="14">
        <v>2106</v>
      </c>
      <c r="U28" s="13">
        <v>2196</v>
      </c>
      <c r="V28" s="11">
        <v>2230</v>
      </c>
      <c r="W28" s="11">
        <v>2207</v>
      </c>
      <c r="X28" s="11">
        <v>2232</v>
      </c>
      <c r="Y28" s="11">
        <v>2309</v>
      </c>
      <c r="Z28" s="20">
        <v>2338</v>
      </c>
      <c r="AA28" s="20">
        <v>2399</v>
      </c>
      <c r="AB28" s="108">
        <f t="shared" si="1"/>
        <v>61</v>
      </c>
      <c r="AC28" s="108">
        <f t="shared" si="2"/>
        <v>169</v>
      </c>
      <c r="AD28" s="109">
        <f t="shared" si="3"/>
        <v>5.5382413371193753</v>
      </c>
      <c r="AE28" s="73">
        <f t="shared" si="0"/>
        <v>3.03</v>
      </c>
      <c r="AF28" s="110"/>
      <c r="AU28" s="316"/>
      <c r="AV28" s="86"/>
      <c r="AW28" s="317"/>
    </row>
    <row r="29" spans="1:49" x14ac:dyDescent="0.2">
      <c r="A29" s="117"/>
      <c r="B29" s="117"/>
      <c r="C29" s="116" t="s">
        <v>49</v>
      </c>
      <c r="D29" s="10">
        <v>2</v>
      </c>
      <c r="E29" s="11">
        <v>2</v>
      </c>
      <c r="F29" s="10">
        <v>2</v>
      </c>
      <c r="G29" s="11">
        <v>2</v>
      </c>
      <c r="H29" s="10">
        <v>2</v>
      </c>
      <c r="I29" s="11">
        <v>2</v>
      </c>
      <c r="J29" s="10">
        <v>2</v>
      </c>
      <c r="K29" s="11">
        <v>2</v>
      </c>
      <c r="L29" s="10">
        <v>2</v>
      </c>
      <c r="M29" s="11">
        <v>2</v>
      </c>
      <c r="N29" s="12">
        <v>2</v>
      </c>
      <c r="O29" s="12">
        <v>2</v>
      </c>
      <c r="P29" s="12">
        <v>7</v>
      </c>
      <c r="Q29" s="13">
        <v>40</v>
      </c>
      <c r="R29" s="13">
        <v>42</v>
      </c>
      <c r="S29" s="13">
        <v>43</v>
      </c>
      <c r="T29" s="14">
        <v>43</v>
      </c>
      <c r="U29" s="13">
        <v>64</v>
      </c>
      <c r="V29" s="11">
        <v>67</v>
      </c>
      <c r="W29" s="11">
        <v>69</v>
      </c>
      <c r="X29" s="11">
        <v>77</v>
      </c>
      <c r="Y29" s="11">
        <v>81</v>
      </c>
      <c r="Z29" s="20">
        <v>86</v>
      </c>
      <c r="AA29" s="20">
        <v>87</v>
      </c>
      <c r="AB29" s="108">
        <f t="shared" si="1"/>
        <v>1</v>
      </c>
      <c r="AC29" s="108">
        <f t="shared" si="2"/>
        <v>20</v>
      </c>
      <c r="AD29" s="109">
        <f t="shared" si="3"/>
        <v>0.20084493385968558</v>
      </c>
      <c r="AE29" s="73">
        <f t="shared" si="0"/>
        <v>2.33</v>
      </c>
      <c r="AF29" s="110"/>
      <c r="AU29" s="316"/>
      <c r="AV29" s="86"/>
      <c r="AW29" s="317"/>
    </row>
    <row r="30" spans="1:49" x14ac:dyDescent="0.2">
      <c r="A30" s="117"/>
      <c r="B30" s="117"/>
      <c r="C30" s="116" t="s">
        <v>50</v>
      </c>
      <c r="D30" s="10">
        <v>7518</v>
      </c>
      <c r="E30" s="11">
        <v>7545</v>
      </c>
      <c r="F30" s="10">
        <v>7643</v>
      </c>
      <c r="G30" s="11">
        <v>7617</v>
      </c>
      <c r="H30" s="10">
        <v>7559</v>
      </c>
      <c r="I30" s="11">
        <v>7471</v>
      </c>
      <c r="J30" s="10">
        <v>7376</v>
      </c>
      <c r="K30" s="11">
        <v>7214</v>
      </c>
      <c r="L30" s="10">
        <v>7086</v>
      </c>
      <c r="M30" s="11">
        <v>6914</v>
      </c>
      <c r="N30" s="12">
        <v>5703</v>
      </c>
      <c r="O30" s="12">
        <v>5468</v>
      </c>
      <c r="P30" s="12">
        <v>5232</v>
      </c>
      <c r="Q30" s="13">
        <v>4451</v>
      </c>
      <c r="R30" s="13">
        <v>3991</v>
      </c>
      <c r="S30" s="13">
        <v>3878</v>
      </c>
      <c r="T30" s="14">
        <v>3741</v>
      </c>
      <c r="U30" s="13">
        <v>3740</v>
      </c>
      <c r="V30" s="11">
        <v>3667</v>
      </c>
      <c r="W30" s="11">
        <v>3634</v>
      </c>
      <c r="X30" s="11">
        <v>3663</v>
      </c>
      <c r="Y30" s="11">
        <v>3645</v>
      </c>
      <c r="Z30" s="20">
        <v>3591</v>
      </c>
      <c r="AA30" s="20">
        <v>3514</v>
      </c>
      <c r="AB30" s="108">
        <f t="shared" si="1"/>
        <v>-77</v>
      </c>
      <c r="AC30" s="108">
        <f t="shared" si="2"/>
        <v>-153</v>
      </c>
      <c r="AD30" s="109">
        <f t="shared" si="3"/>
        <v>8.1122884779647713</v>
      </c>
      <c r="AE30" s="73">
        <f t="shared" si="0"/>
        <v>-1.99</v>
      </c>
      <c r="AF30" s="110"/>
      <c r="AU30" s="316"/>
      <c r="AV30" s="86"/>
      <c r="AW30" s="317"/>
    </row>
    <row r="31" spans="1:49" x14ac:dyDescent="0.2">
      <c r="A31" s="117"/>
      <c r="B31" s="117"/>
      <c r="C31" s="116" t="s">
        <v>51</v>
      </c>
      <c r="D31" s="10">
        <v>381</v>
      </c>
      <c r="E31" s="11">
        <v>376</v>
      </c>
      <c r="F31" s="10">
        <v>386</v>
      </c>
      <c r="G31" s="11">
        <v>393</v>
      </c>
      <c r="H31" s="10">
        <v>400</v>
      </c>
      <c r="I31" s="11">
        <v>395</v>
      </c>
      <c r="J31" s="10">
        <v>392</v>
      </c>
      <c r="K31" s="11">
        <v>355</v>
      </c>
      <c r="L31" s="10">
        <v>324</v>
      </c>
      <c r="M31" s="11">
        <v>272</v>
      </c>
      <c r="N31" s="12">
        <v>192</v>
      </c>
      <c r="O31" s="12">
        <v>183</v>
      </c>
      <c r="P31" s="12">
        <v>173</v>
      </c>
      <c r="Q31" s="13">
        <v>87</v>
      </c>
      <c r="R31" s="13">
        <v>45</v>
      </c>
      <c r="S31" s="13">
        <v>23</v>
      </c>
      <c r="T31" s="14">
        <v>27</v>
      </c>
      <c r="U31" s="13">
        <v>30</v>
      </c>
      <c r="V31" s="11">
        <v>31</v>
      </c>
      <c r="W31" s="11">
        <v>29</v>
      </c>
      <c r="X31" s="11">
        <v>27</v>
      </c>
      <c r="Y31" s="11">
        <v>28</v>
      </c>
      <c r="Z31" s="20">
        <v>29</v>
      </c>
      <c r="AA31" s="20">
        <v>30</v>
      </c>
      <c r="AB31" s="108">
        <f t="shared" si="1"/>
        <v>1</v>
      </c>
      <c r="AC31" s="108">
        <f t="shared" si="2"/>
        <v>-1</v>
      </c>
      <c r="AD31" s="109">
        <f t="shared" si="3"/>
        <v>6.9256873744719158E-2</v>
      </c>
      <c r="AE31" s="73">
        <f t="shared" si="0"/>
        <v>4.3499999999999996</v>
      </c>
      <c r="AF31" s="110"/>
      <c r="AU31" s="316"/>
      <c r="AV31" s="86"/>
      <c r="AW31" s="317"/>
    </row>
    <row r="32" spans="1:49" x14ac:dyDescent="0.2">
      <c r="A32" s="117"/>
      <c r="B32" s="117"/>
      <c r="C32" s="116" t="s">
        <v>52</v>
      </c>
      <c r="D32" s="10">
        <v>810</v>
      </c>
      <c r="E32" s="11">
        <v>824</v>
      </c>
      <c r="F32" s="10">
        <v>853</v>
      </c>
      <c r="G32" s="11">
        <v>858</v>
      </c>
      <c r="H32" s="10">
        <v>851</v>
      </c>
      <c r="I32" s="11">
        <v>837</v>
      </c>
      <c r="J32" s="10">
        <v>839</v>
      </c>
      <c r="K32" s="11">
        <v>849</v>
      </c>
      <c r="L32" s="10">
        <v>856</v>
      </c>
      <c r="M32" s="11">
        <v>889</v>
      </c>
      <c r="N32" s="12">
        <v>728</v>
      </c>
      <c r="O32" s="12">
        <v>710</v>
      </c>
      <c r="P32" s="12">
        <v>693</v>
      </c>
      <c r="Q32" s="13">
        <v>607</v>
      </c>
      <c r="R32" s="13">
        <v>563</v>
      </c>
      <c r="S32" s="13">
        <v>509</v>
      </c>
      <c r="T32" s="14">
        <v>478</v>
      </c>
      <c r="U32" s="13">
        <v>524</v>
      </c>
      <c r="V32" s="11">
        <v>549</v>
      </c>
      <c r="W32" s="11">
        <v>592</v>
      </c>
      <c r="X32" s="11">
        <v>596</v>
      </c>
      <c r="Y32" s="11">
        <v>598</v>
      </c>
      <c r="Z32" s="20">
        <v>600</v>
      </c>
      <c r="AA32" s="20">
        <v>620</v>
      </c>
      <c r="AB32" s="108">
        <f t="shared" si="1"/>
        <v>20</v>
      </c>
      <c r="AC32" s="108">
        <f t="shared" si="2"/>
        <v>71</v>
      </c>
      <c r="AD32" s="109">
        <f t="shared" si="3"/>
        <v>1.4313087240575295</v>
      </c>
      <c r="AE32" s="73">
        <f t="shared" si="0"/>
        <v>3.93</v>
      </c>
      <c r="AF32" s="110"/>
      <c r="AU32" s="316"/>
      <c r="AV32" s="86"/>
      <c r="AW32" s="317"/>
    </row>
    <row r="33" spans="1:49" x14ac:dyDescent="0.2">
      <c r="A33" s="117"/>
      <c r="B33" s="117"/>
      <c r="C33" s="116" t="s">
        <v>53</v>
      </c>
      <c r="D33" s="10">
        <v>397</v>
      </c>
      <c r="E33" s="11">
        <v>406</v>
      </c>
      <c r="F33" s="10">
        <v>386</v>
      </c>
      <c r="G33" s="11">
        <v>388</v>
      </c>
      <c r="H33" s="10">
        <v>381</v>
      </c>
      <c r="I33" s="11">
        <v>394</v>
      </c>
      <c r="J33" s="10">
        <v>405</v>
      </c>
      <c r="K33" s="11">
        <v>403</v>
      </c>
      <c r="L33" s="10">
        <v>405</v>
      </c>
      <c r="M33" s="11">
        <v>425</v>
      </c>
      <c r="N33" s="12">
        <v>233</v>
      </c>
      <c r="O33" s="12">
        <v>226</v>
      </c>
      <c r="P33" s="12">
        <v>223</v>
      </c>
      <c r="Q33" s="13">
        <v>189</v>
      </c>
      <c r="R33" s="13">
        <v>164</v>
      </c>
      <c r="S33" s="13">
        <v>165</v>
      </c>
      <c r="T33" s="14">
        <v>167</v>
      </c>
      <c r="U33" s="13">
        <v>164</v>
      </c>
      <c r="V33" s="11">
        <v>156</v>
      </c>
      <c r="W33" s="11">
        <v>156</v>
      </c>
      <c r="X33" s="11">
        <v>155</v>
      </c>
      <c r="Y33" s="11">
        <v>157</v>
      </c>
      <c r="Z33" s="20">
        <v>151</v>
      </c>
      <c r="AA33" s="20">
        <v>153</v>
      </c>
      <c r="AB33" s="108">
        <f t="shared" si="1"/>
        <v>2</v>
      </c>
      <c r="AC33" s="108">
        <f t="shared" si="2"/>
        <v>-3</v>
      </c>
      <c r="AD33" s="109">
        <f t="shared" si="3"/>
        <v>0.35321005609806777</v>
      </c>
      <c r="AE33" s="73">
        <f t="shared" si="0"/>
        <v>1.21</v>
      </c>
      <c r="AF33" s="110"/>
      <c r="AU33" s="316"/>
      <c r="AV33" s="86"/>
      <c r="AW33" s="317"/>
    </row>
    <row r="34" spans="1:49" x14ac:dyDescent="0.2">
      <c r="A34" s="117"/>
      <c r="B34" s="118"/>
      <c r="C34" s="120" t="s">
        <v>153</v>
      </c>
      <c r="D34" s="10">
        <v>715</v>
      </c>
      <c r="E34" s="11">
        <v>714</v>
      </c>
      <c r="F34" s="10">
        <v>708</v>
      </c>
      <c r="G34" s="11">
        <v>696</v>
      </c>
      <c r="H34" s="10">
        <v>668</v>
      </c>
      <c r="I34" s="11">
        <v>628</v>
      </c>
      <c r="J34" s="10">
        <v>596</v>
      </c>
      <c r="K34" s="11">
        <v>583</v>
      </c>
      <c r="L34" s="10">
        <v>567</v>
      </c>
      <c r="M34" s="11">
        <v>494</v>
      </c>
      <c r="N34" s="12">
        <v>296</v>
      </c>
      <c r="O34" s="12">
        <v>277</v>
      </c>
      <c r="P34" s="12">
        <v>270</v>
      </c>
      <c r="Q34" s="12">
        <v>182</v>
      </c>
      <c r="R34" s="12">
        <v>147</v>
      </c>
      <c r="S34" s="12">
        <v>143</v>
      </c>
      <c r="T34" s="14">
        <v>132</v>
      </c>
      <c r="U34" s="13">
        <v>129</v>
      </c>
      <c r="V34" s="15">
        <v>129</v>
      </c>
      <c r="W34" s="15">
        <v>126</v>
      </c>
      <c r="X34" s="15">
        <v>123</v>
      </c>
      <c r="Y34" s="15">
        <v>123</v>
      </c>
      <c r="Z34" s="26">
        <v>119</v>
      </c>
      <c r="AA34" s="20">
        <v>117</v>
      </c>
      <c r="AB34" s="108">
        <f t="shared" si="1"/>
        <v>-2</v>
      </c>
      <c r="AC34" s="108">
        <f t="shared" si="2"/>
        <v>-12</v>
      </c>
      <c r="AD34" s="109">
        <f t="shared" si="3"/>
        <v>0.27010180760440472</v>
      </c>
      <c r="AE34" s="73">
        <f t="shared" si="0"/>
        <v>-1.4</v>
      </c>
      <c r="AF34" s="110"/>
      <c r="AU34" s="316"/>
      <c r="AV34" s="86"/>
      <c r="AW34" s="317"/>
    </row>
    <row r="35" spans="1:49" x14ac:dyDescent="0.2">
      <c r="A35" s="118"/>
      <c r="B35" s="106"/>
      <c r="C35" s="107" t="s">
        <v>54</v>
      </c>
      <c r="D35" s="19">
        <f t="shared" ref="D35:M35" si="7">SUM(D27:D34)</f>
        <v>12272</v>
      </c>
      <c r="E35" s="17">
        <f t="shared" si="7"/>
        <v>12405</v>
      </c>
      <c r="F35" s="16">
        <f t="shared" si="7"/>
        <v>12612</v>
      </c>
      <c r="G35" s="17">
        <f t="shared" si="7"/>
        <v>12634</v>
      </c>
      <c r="H35" s="16">
        <f t="shared" si="7"/>
        <v>12583</v>
      </c>
      <c r="I35" s="17">
        <f t="shared" si="7"/>
        <v>12569</v>
      </c>
      <c r="J35" s="16">
        <f t="shared" si="7"/>
        <v>12513</v>
      </c>
      <c r="K35" s="17">
        <f t="shared" si="7"/>
        <v>12431</v>
      </c>
      <c r="L35" s="16">
        <f t="shared" si="7"/>
        <v>12494</v>
      </c>
      <c r="M35" s="17">
        <f t="shared" si="7"/>
        <v>12414</v>
      </c>
      <c r="N35" s="8">
        <v>9706</v>
      </c>
      <c r="O35" s="8">
        <v>9465</v>
      </c>
      <c r="P35" s="8">
        <v>9209</v>
      </c>
      <c r="Q35" s="8">
        <v>8185</v>
      </c>
      <c r="R35" s="8">
        <v>7898</v>
      </c>
      <c r="S35" s="8">
        <v>7902</v>
      </c>
      <c r="T35" s="18">
        <v>7897</v>
      </c>
      <c r="U35" s="8">
        <v>8207</v>
      </c>
      <c r="V35" s="4">
        <v>8178</v>
      </c>
      <c r="W35" s="9">
        <v>8191</v>
      </c>
      <c r="X35" s="9">
        <v>8311</v>
      </c>
      <c r="Y35" s="9">
        <v>8409</v>
      </c>
      <c r="Z35" s="28">
        <v>8450</v>
      </c>
      <c r="AA35" s="4">
        <v>8538</v>
      </c>
      <c r="AB35" s="108">
        <f t="shared" si="1"/>
        <v>88</v>
      </c>
      <c r="AC35" s="108">
        <f t="shared" si="2"/>
        <v>360</v>
      </c>
      <c r="AD35" s="109">
        <f t="shared" si="3"/>
        <v>19.710506267747075</v>
      </c>
      <c r="AE35" s="73">
        <f t="shared" si="0"/>
        <v>1.1100000000000001</v>
      </c>
      <c r="AF35" s="110"/>
      <c r="AU35" s="316"/>
      <c r="AV35" s="86"/>
      <c r="AW35" s="317"/>
    </row>
    <row r="36" spans="1:49" x14ac:dyDescent="0.2">
      <c r="A36" s="112" t="s">
        <v>55</v>
      </c>
      <c r="B36" s="112" t="s">
        <v>55</v>
      </c>
      <c r="C36" s="113" t="s">
        <v>56</v>
      </c>
      <c r="D36" s="10">
        <v>762</v>
      </c>
      <c r="E36" s="11">
        <v>790</v>
      </c>
      <c r="F36" s="10">
        <v>801</v>
      </c>
      <c r="G36" s="11">
        <v>817</v>
      </c>
      <c r="H36" s="10">
        <v>820</v>
      </c>
      <c r="I36" s="11">
        <v>824</v>
      </c>
      <c r="J36" s="10">
        <v>847</v>
      </c>
      <c r="K36" s="11">
        <v>841</v>
      </c>
      <c r="L36" s="10">
        <v>810</v>
      </c>
      <c r="M36" s="11">
        <v>696</v>
      </c>
      <c r="N36" s="13">
        <v>596</v>
      </c>
      <c r="O36" s="13">
        <v>570</v>
      </c>
      <c r="P36" s="13">
        <v>534</v>
      </c>
      <c r="Q36" s="13">
        <v>416</v>
      </c>
      <c r="R36" s="13">
        <v>361</v>
      </c>
      <c r="S36" s="13">
        <v>375</v>
      </c>
      <c r="T36" s="14">
        <v>351</v>
      </c>
      <c r="U36" s="13">
        <v>348</v>
      </c>
      <c r="V36" s="9">
        <v>374</v>
      </c>
      <c r="W36" s="9">
        <v>359</v>
      </c>
      <c r="X36" s="9">
        <v>340</v>
      </c>
      <c r="Y36" s="9">
        <v>376</v>
      </c>
      <c r="Z36" s="28">
        <v>396</v>
      </c>
      <c r="AA36" s="20">
        <v>369</v>
      </c>
      <c r="AB36" s="108">
        <f t="shared" si="1"/>
        <v>-27</v>
      </c>
      <c r="AC36" s="108">
        <f t="shared" si="2"/>
        <v>-5</v>
      </c>
      <c r="AD36" s="109">
        <f t="shared" si="3"/>
        <v>0.85185954706004563</v>
      </c>
      <c r="AE36" s="73">
        <f t="shared" si="0"/>
        <v>-7.2</v>
      </c>
      <c r="AF36" s="110"/>
      <c r="AU36" s="316"/>
      <c r="AV36" s="86"/>
      <c r="AW36" s="317"/>
    </row>
    <row r="37" spans="1:49" x14ac:dyDescent="0.2">
      <c r="A37" s="117"/>
      <c r="B37" s="117"/>
      <c r="C37" s="116" t="s">
        <v>57</v>
      </c>
      <c r="D37" s="10">
        <v>341</v>
      </c>
      <c r="E37" s="11">
        <v>364</v>
      </c>
      <c r="F37" s="10">
        <v>382</v>
      </c>
      <c r="G37" s="11">
        <v>381</v>
      </c>
      <c r="H37" s="10">
        <v>417</v>
      </c>
      <c r="I37" s="11">
        <v>446</v>
      </c>
      <c r="J37" s="10">
        <v>522</v>
      </c>
      <c r="K37" s="11">
        <v>550</v>
      </c>
      <c r="L37" s="10">
        <v>575</v>
      </c>
      <c r="M37" s="11">
        <v>741</v>
      </c>
      <c r="N37" s="13">
        <v>579</v>
      </c>
      <c r="O37" s="13">
        <v>575</v>
      </c>
      <c r="P37" s="13">
        <v>560</v>
      </c>
      <c r="Q37" s="13">
        <v>549</v>
      </c>
      <c r="R37" s="13">
        <v>530</v>
      </c>
      <c r="S37" s="13">
        <v>530</v>
      </c>
      <c r="T37" s="14">
        <v>532</v>
      </c>
      <c r="U37" s="13">
        <v>636</v>
      </c>
      <c r="V37" s="11">
        <v>689</v>
      </c>
      <c r="W37" s="11">
        <v>701</v>
      </c>
      <c r="X37" s="11">
        <v>704</v>
      </c>
      <c r="Y37" s="11">
        <v>685</v>
      </c>
      <c r="Z37" s="20">
        <v>768</v>
      </c>
      <c r="AA37" s="20">
        <v>764</v>
      </c>
      <c r="AB37" s="108">
        <f t="shared" si="1"/>
        <v>-4</v>
      </c>
      <c r="AC37" s="108">
        <f t="shared" si="2"/>
        <v>75</v>
      </c>
      <c r="AD37" s="109">
        <f t="shared" si="3"/>
        <v>1.7637417180321813</v>
      </c>
      <c r="AE37" s="73">
        <f t="shared" si="0"/>
        <v>-0.75</v>
      </c>
      <c r="AF37" s="110"/>
      <c r="AU37" s="316"/>
      <c r="AV37" s="86"/>
      <c r="AW37" s="317"/>
    </row>
    <row r="38" spans="1:49" x14ac:dyDescent="0.2">
      <c r="A38" s="117"/>
      <c r="B38" s="117"/>
      <c r="C38" s="116" t="s">
        <v>58</v>
      </c>
      <c r="D38" s="10">
        <v>421</v>
      </c>
      <c r="E38" s="11">
        <v>397</v>
      </c>
      <c r="F38" s="10">
        <v>399</v>
      </c>
      <c r="G38" s="11">
        <v>397</v>
      </c>
      <c r="H38" s="10">
        <v>387</v>
      </c>
      <c r="I38" s="11">
        <v>383</v>
      </c>
      <c r="J38" s="10">
        <v>371</v>
      </c>
      <c r="K38" s="11">
        <v>372</v>
      </c>
      <c r="L38" s="10">
        <v>383</v>
      </c>
      <c r="M38" s="11">
        <v>315</v>
      </c>
      <c r="N38" s="13">
        <v>245</v>
      </c>
      <c r="O38" s="13">
        <v>244</v>
      </c>
      <c r="P38" s="13">
        <v>257</v>
      </c>
      <c r="Q38" s="13">
        <v>229</v>
      </c>
      <c r="R38" s="13">
        <v>329</v>
      </c>
      <c r="S38" s="13">
        <v>331</v>
      </c>
      <c r="T38" s="14">
        <v>395</v>
      </c>
      <c r="U38" s="13">
        <v>406</v>
      </c>
      <c r="V38" s="11">
        <v>386</v>
      </c>
      <c r="W38" s="11">
        <v>455</v>
      </c>
      <c r="X38" s="11">
        <v>504</v>
      </c>
      <c r="Y38" s="11">
        <v>641</v>
      </c>
      <c r="Z38" s="20">
        <v>609</v>
      </c>
      <c r="AA38" s="20">
        <v>604</v>
      </c>
      <c r="AB38" s="108">
        <f t="shared" si="1"/>
        <v>-5</v>
      </c>
      <c r="AC38" s="108">
        <f t="shared" si="2"/>
        <v>218</v>
      </c>
      <c r="AD38" s="109">
        <f t="shared" si="3"/>
        <v>1.3943717247270124</v>
      </c>
      <c r="AE38" s="73">
        <f t="shared" si="0"/>
        <v>-1.51</v>
      </c>
      <c r="AF38" s="110"/>
      <c r="AU38" s="316"/>
      <c r="AV38" s="86"/>
      <c r="AW38" s="317"/>
    </row>
    <row r="39" spans="1:49" x14ac:dyDescent="0.2">
      <c r="A39" s="117"/>
      <c r="B39" s="117"/>
      <c r="C39" s="116" t="s">
        <v>59</v>
      </c>
      <c r="D39" s="10">
        <v>4</v>
      </c>
      <c r="E39" s="11">
        <v>4</v>
      </c>
      <c r="F39" s="10">
        <v>3</v>
      </c>
      <c r="G39" s="11">
        <v>3</v>
      </c>
      <c r="H39" s="10">
        <v>3</v>
      </c>
      <c r="I39" s="11">
        <v>3</v>
      </c>
      <c r="J39" s="10">
        <v>3</v>
      </c>
      <c r="K39" s="11">
        <v>3</v>
      </c>
      <c r="L39" s="10">
        <v>3</v>
      </c>
      <c r="M39" s="11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4">
        <v>0</v>
      </c>
      <c r="U39" s="13">
        <v>0</v>
      </c>
      <c r="V39" s="11">
        <v>0</v>
      </c>
      <c r="W39" s="11">
        <v>0</v>
      </c>
      <c r="X39" s="11">
        <v>0</v>
      </c>
      <c r="Y39" s="11">
        <v>0</v>
      </c>
      <c r="Z39" s="20">
        <v>0</v>
      </c>
      <c r="AA39" s="20">
        <v>0</v>
      </c>
      <c r="AB39" s="108">
        <f t="shared" si="1"/>
        <v>0</v>
      </c>
      <c r="AC39" s="108">
        <f t="shared" si="2"/>
        <v>0</v>
      </c>
      <c r="AD39" s="109">
        <f t="shared" si="3"/>
        <v>0</v>
      </c>
      <c r="AE39" s="73" t="e">
        <f t="shared" si="0"/>
        <v>#DIV/0!</v>
      </c>
      <c r="AF39" s="110"/>
      <c r="AU39" s="316"/>
      <c r="AV39" s="86"/>
      <c r="AW39" s="317"/>
    </row>
    <row r="40" spans="1:49" x14ac:dyDescent="0.2">
      <c r="A40" s="117"/>
      <c r="B40" s="117"/>
      <c r="C40" s="116" t="s">
        <v>60</v>
      </c>
      <c r="D40" s="10">
        <v>39</v>
      </c>
      <c r="E40" s="11">
        <v>38</v>
      </c>
      <c r="F40" s="10">
        <v>38</v>
      </c>
      <c r="G40" s="11">
        <v>38</v>
      </c>
      <c r="H40" s="10">
        <v>55</v>
      </c>
      <c r="I40" s="11">
        <v>53</v>
      </c>
      <c r="J40" s="10">
        <v>52</v>
      </c>
      <c r="K40" s="11">
        <v>52</v>
      </c>
      <c r="L40" s="10">
        <v>53</v>
      </c>
      <c r="M40" s="11">
        <v>52</v>
      </c>
      <c r="N40" s="13">
        <v>16</v>
      </c>
      <c r="O40" s="13">
        <v>16</v>
      </c>
      <c r="P40" s="13">
        <v>16</v>
      </c>
      <c r="Q40" s="13">
        <v>9</v>
      </c>
      <c r="R40" s="13">
        <v>0</v>
      </c>
      <c r="S40" s="13">
        <v>0</v>
      </c>
      <c r="T40" s="14">
        <v>0</v>
      </c>
      <c r="U40" s="13">
        <v>0</v>
      </c>
      <c r="V40" s="11">
        <v>0</v>
      </c>
      <c r="W40" s="11">
        <v>0</v>
      </c>
      <c r="X40" s="11">
        <v>0</v>
      </c>
      <c r="Y40" s="11">
        <v>0</v>
      </c>
      <c r="Z40" s="20">
        <v>0</v>
      </c>
      <c r="AA40" s="20">
        <v>0</v>
      </c>
      <c r="AB40" s="108">
        <f t="shared" si="1"/>
        <v>0</v>
      </c>
      <c r="AC40" s="108">
        <f t="shared" si="2"/>
        <v>0</v>
      </c>
      <c r="AD40" s="109">
        <f t="shared" si="3"/>
        <v>0</v>
      </c>
      <c r="AE40" s="73" t="e">
        <f t="shared" si="0"/>
        <v>#DIV/0!</v>
      </c>
      <c r="AF40" s="110"/>
      <c r="AU40" s="316"/>
      <c r="AV40" s="86"/>
      <c r="AW40" s="317"/>
    </row>
    <row r="41" spans="1:49" x14ac:dyDescent="0.2">
      <c r="A41" s="117"/>
      <c r="B41" s="117"/>
      <c r="C41" s="116" t="s">
        <v>61</v>
      </c>
      <c r="D41" s="10">
        <v>120</v>
      </c>
      <c r="E41" s="11">
        <v>125</v>
      </c>
      <c r="F41" s="10">
        <v>144</v>
      </c>
      <c r="G41" s="11">
        <v>143</v>
      </c>
      <c r="H41" s="10">
        <v>121</v>
      </c>
      <c r="I41" s="11">
        <v>117</v>
      </c>
      <c r="J41" s="10">
        <v>118</v>
      </c>
      <c r="K41" s="11">
        <v>119</v>
      </c>
      <c r="L41" s="10">
        <v>108</v>
      </c>
      <c r="M41" s="11">
        <v>113</v>
      </c>
      <c r="N41" s="13">
        <v>77</v>
      </c>
      <c r="O41" s="13">
        <v>74</v>
      </c>
      <c r="P41" s="13">
        <v>63</v>
      </c>
      <c r="Q41" s="13">
        <v>47</v>
      </c>
      <c r="R41" s="13">
        <v>47</v>
      </c>
      <c r="S41" s="13">
        <v>31</v>
      </c>
      <c r="T41" s="14">
        <v>28</v>
      </c>
      <c r="U41" s="13">
        <v>50</v>
      </c>
      <c r="V41" s="11">
        <v>38</v>
      </c>
      <c r="W41" s="11">
        <v>37</v>
      </c>
      <c r="X41" s="11">
        <v>35</v>
      </c>
      <c r="Y41" s="11">
        <v>27</v>
      </c>
      <c r="Z41" s="20">
        <v>26</v>
      </c>
      <c r="AA41" s="20">
        <v>25</v>
      </c>
      <c r="AB41" s="108">
        <f t="shared" si="1"/>
        <v>-1</v>
      </c>
      <c r="AC41" s="108">
        <f t="shared" si="2"/>
        <v>-13</v>
      </c>
      <c r="AD41" s="109">
        <f t="shared" si="3"/>
        <v>5.7714061453932639E-2</v>
      </c>
      <c r="AE41" s="73">
        <f t="shared" si="0"/>
        <v>-3.23</v>
      </c>
      <c r="AF41" s="110"/>
      <c r="AU41" s="316"/>
      <c r="AV41" s="86"/>
      <c r="AW41" s="317"/>
    </row>
    <row r="42" spans="1:49" x14ac:dyDescent="0.2">
      <c r="A42" s="117"/>
      <c r="B42" s="117"/>
      <c r="C42" s="120" t="s">
        <v>62</v>
      </c>
      <c r="D42" s="10">
        <v>121</v>
      </c>
      <c r="E42" s="11">
        <v>118</v>
      </c>
      <c r="F42" s="10">
        <v>119</v>
      </c>
      <c r="G42" s="11">
        <v>118</v>
      </c>
      <c r="H42" s="10">
        <v>118</v>
      </c>
      <c r="I42" s="11">
        <v>121</v>
      </c>
      <c r="J42" s="10">
        <v>117</v>
      </c>
      <c r="K42" s="11">
        <v>113</v>
      </c>
      <c r="L42" s="10">
        <v>113</v>
      </c>
      <c r="M42" s="11">
        <v>114</v>
      </c>
      <c r="N42" s="13">
        <v>81</v>
      </c>
      <c r="O42" s="13">
        <v>70</v>
      </c>
      <c r="P42" s="13">
        <v>69</v>
      </c>
      <c r="Q42" s="13">
        <v>49</v>
      </c>
      <c r="R42" s="13">
        <v>43</v>
      </c>
      <c r="S42" s="13">
        <v>41</v>
      </c>
      <c r="T42" s="14">
        <v>41</v>
      </c>
      <c r="U42" s="13">
        <v>40</v>
      </c>
      <c r="V42" s="15">
        <v>40</v>
      </c>
      <c r="W42" s="15">
        <v>41</v>
      </c>
      <c r="X42" s="15">
        <v>42</v>
      </c>
      <c r="Y42" s="15">
        <v>41</v>
      </c>
      <c r="Z42" s="26">
        <v>44</v>
      </c>
      <c r="AA42" s="20">
        <v>47</v>
      </c>
      <c r="AB42" s="108">
        <f t="shared" si="1"/>
        <v>3</v>
      </c>
      <c r="AC42" s="108">
        <f t="shared" si="2"/>
        <v>7</v>
      </c>
      <c r="AD42" s="109">
        <f t="shared" si="3"/>
        <v>0.10850243553339335</v>
      </c>
      <c r="AE42" s="73">
        <f t="shared" ref="AE42:AE73" si="8">ROUND(AB42/S42*100,2)</f>
        <v>7.32</v>
      </c>
      <c r="AF42" s="110"/>
      <c r="AU42" s="316"/>
      <c r="AV42" s="86"/>
      <c r="AW42" s="317"/>
    </row>
    <row r="43" spans="1:49" x14ac:dyDescent="0.2">
      <c r="A43" s="117"/>
      <c r="B43" s="118"/>
      <c r="C43" s="119" t="s">
        <v>34</v>
      </c>
      <c r="D43" s="19">
        <f t="shared" ref="D43:M43" si="9">SUM(D36:D42)</f>
        <v>1808</v>
      </c>
      <c r="E43" s="17">
        <f t="shared" si="9"/>
        <v>1836</v>
      </c>
      <c r="F43" s="16">
        <f t="shared" si="9"/>
        <v>1886</v>
      </c>
      <c r="G43" s="17">
        <f t="shared" si="9"/>
        <v>1897</v>
      </c>
      <c r="H43" s="16">
        <f t="shared" si="9"/>
        <v>1921</v>
      </c>
      <c r="I43" s="17">
        <f t="shared" si="9"/>
        <v>1947</v>
      </c>
      <c r="J43" s="16">
        <f t="shared" si="9"/>
        <v>2030</v>
      </c>
      <c r="K43" s="17">
        <f t="shared" si="9"/>
        <v>2050</v>
      </c>
      <c r="L43" s="16">
        <f t="shared" si="9"/>
        <v>2045</v>
      </c>
      <c r="M43" s="17">
        <f t="shared" si="9"/>
        <v>2031</v>
      </c>
      <c r="N43" s="8">
        <v>1594</v>
      </c>
      <c r="O43" s="8">
        <v>1549</v>
      </c>
      <c r="P43" s="8">
        <v>1499</v>
      </c>
      <c r="Q43" s="8">
        <v>1299</v>
      </c>
      <c r="R43" s="8">
        <v>1310</v>
      </c>
      <c r="S43" s="8">
        <v>1308</v>
      </c>
      <c r="T43" s="18">
        <v>1347</v>
      </c>
      <c r="U43" s="8">
        <v>1480</v>
      </c>
      <c r="V43" s="4">
        <v>1527</v>
      </c>
      <c r="W43" s="9">
        <v>1593</v>
      </c>
      <c r="X43" s="9">
        <v>1625</v>
      </c>
      <c r="Y43" s="9">
        <v>1770</v>
      </c>
      <c r="Z43" s="28">
        <v>1843</v>
      </c>
      <c r="AA43" s="4">
        <v>1809</v>
      </c>
      <c r="AB43" s="108">
        <f t="shared" si="1"/>
        <v>-34</v>
      </c>
      <c r="AC43" s="108">
        <f t="shared" si="2"/>
        <v>282</v>
      </c>
      <c r="AD43" s="109">
        <f t="shared" si="3"/>
        <v>4.1761894868065657</v>
      </c>
      <c r="AE43" s="73">
        <f t="shared" si="8"/>
        <v>-2.6</v>
      </c>
      <c r="AF43" s="110"/>
      <c r="AU43" s="316"/>
      <c r="AV43" s="86"/>
      <c r="AW43" s="317"/>
    </row>
    <row r="44" spans="1:49" x14ac:dyDescent="0.2">
      <c r="A44" s="117"/>
      <c r="B44" s="106"/>
      <c r="C44" s="107" t="s">
        <v>63</v>
      </c>
      <c r="D44" s="3">
        <v>384</v>
      </c>
      <c r="E44" s="4">
        <v>378</v>
      </c>
      <c r="F44" s="5">
        <v>370</v>
      </c>
      <c r="G44" s="4">
        <v>352</v>
      </c>
      <c r="H44" s="5">
        <v>349</v>
      </c>
      <c r="I44" s="4">
        <v>341</v>
      </c>
      <c r="J44" s="5">
        <v>333</v>
      </c>
      <c r="K44" s="4">
        <v>331</v>
      </c>
      <c r="L44" s="5">
        <v>323</v>
      </c>
      <c r="M44" s="4">
        <v>301</v>
      </c>
      <c r="N44" s="8">
        <v>239</v>
      </c>
      <c r="O44" s="8">
        <v>236</v>
      </c>
      <c r="P44" s="8">
        <v>229</v>
      </c>
      <c r="Q44" s="8">
        <v>194</v>
      </c>
      <c r="R44" s="8">
        <v>185</v>
      </c>
      <c r="S44" s="8">
        <v>186</v>
      </c>
      <c r="T44" s="18">
        <v>185</v>
      </c>
      <c r="U44" s="8">
        <v>188</v>
      </c>
      <c r="V44" s="4">
        <v>190</v>
      </c>
      <c r="W44" s="9">
        <v>184</v>
      </c>
      <c r="X44" s="9">
        <v>182</v>
      </c>
      <c r="Y44" s="9">
        <v>175</v>
      </c>
      <c r="Z44" s="28">
        <v>176</v>
      </c>
      <c r="AA44" s="4">
        <v>179</v>
      </c>
      <c r="AB44" s="108">
        <f t="shared" si="1"/>
        <v>3</v>
      </c>
      <c r="AC44" s="108">
        <f t="shared" si="2"/>
        <v>-11</v>
      </c>
      <c r="AD44" s="109">
        <f t="shared" si="3"/>
        <v>0.41323268001015767</v>
      </c>
      <c r="AE44" s="73">
        <f t="shared" si="8"/>
        <v>1.61</v>
      </c>
      <c r="AF44" s="110"/>
      <c r="AU44" s="316"/>
      <c r="AV44" s="86"/>
      <c r="AW44" s="317"/>
    </row>
    <row r="45" spans="1:49" x14ac:dyDescent="0.2">
      <c r="A45" s="117"/>
      <c r="B45" s="124" t="s">
        <v>64</v>
      </c>
      <c r="C45" s="113" t="s">
        <v>65</v>
      </c>
      <c r="D45" s="10">
        <v>634</v>
      </c>
      <c r="E45" s="11">
        <v>689</v>
      </c>
      <c r="F45" s="10">
        <v>650</v>
      </c>
      <c r="G45" s="11">
        <v>658</v>
      </c>
      <c r="H45" s="10">
        <v>660</v>
      </c>
      <c r="I45" s="11">
        <v>655</v>
      </c>
      <c r="J45" s="10">
        <v>651</v>
      </c>
      <c r="K45" s="11">
        <v>668</v>
      </c>
      <c r="L45" s="10">
        <v>644</v>
      </c>
      <c r="M45" s="11">
        <v>625</v>
      </c>
      <c r="N45" s="20">
        <v>492</v>
      </c>
      <c r="O45" s="20">
        <v>483</v>
      </c>
      <c r="P45" s="20">
        <v>489</v>
      </c>
      <c r="Q45" s="20">
        <v>453</v>
      </c>
      <c r="R45" s="20">
        <v>399</v>
      </c>
      <c r="S45" s="20">
        <v>385</v>
      </c>
      <c r="T45" s="21">
        <v>397</v>
      </c>
      <c r="U45" s="13">
        <v>399</v>
      </c>
      <c r="V45" s="9">
        <v>386</v>
      </c>
      <c r="W45" s="9">
        <v>384</v>
      </c>
      <c r="X45" s="9">
        <v>385</v>
      </c>
      <c r="Y45" s="9">
        <v>385</v>
      </c>
      <c r="Z45" s="28">
        <v>385</v>
      </c>
      <c r="AA45" s="20">
        <v>381</v>
      </c>
      <c r="AB45" s="108">
        <f t="shared" si="1"/>
        <v>-4</v>
      </c>
      <c r="AC45" s="108">
        <f t="shared" si="2"/>
        <v>-5</v>
      </c>
      <c r="AD45" s="109">
        <f t="shared" si="3"/>
        <v>0.87956229655793328</v>
      </c>
      <c r="AE45" s="73">
        <f t="shared" si="8"/>
        <v>-1.04</v>
      </c>
      <c r="AF45" s="110"/>
      <c r="AU45" s="316"/>
      <c r="AV45" s="86"/>
      <c r="AW45" s="317"/>
    </row>
    <row r="46" spans="1:49" x14ac:dyDescent="0.2">
      <c r="A46" s="117"/>
      <c r="B46" s="117"/>
      <c r="C46" s="116" t="s">
        <v>66</v>
      </c>
      <c r="D46" s="22">
        <f>D47+D48</f>
        <v>3666</v>
      </c>
      <c r="E46" s="23">
        <f t="shared" ref="E46:M46" si="10">E47+E48</f>
        <v>3671</v>
      </c>
      <c r="F46" s="22">
        <f t="shared" si="10"/>
        <v>3706</v>
      </c>
      <c r="G46" s="23">
        <f t="shared" si="10"/>
        <v>3714</v>
      </c>
      <c r="H46" s="22">
        <f t="shared" si="10"/>
        <v>3703</v>
      </c>
      <c r="I46" s="23">
        <f t="shared" si="10"/>
        <v>3677</v>
      </c>
      <c r="J46" s="22">
        <f t="shared" si="10"/>
        <v>3636</v>
      </c>
      <c r="K46" s="23">
        <f t="shared" si="10"/>
        <v>3578</v>
      </c>
      <c r="L46" s="22">
        <f t="shared" si="10"/>
        <v>3546</v>
      </c>
      <c r="M46" s="23">
        <f t="shared" si="10"/>
        <v>3489</v>
      </c>
      <c r="N46" s="20">
        <f>SUM(N47:N48)</f>
        <v>2928</v>
      </c>
      <c r="O46" s="20">
        <f>SUM(O47:O48)</f>
        <v>2839</v>
      </c>
      <c r="P46" s="20">
        <f>SUM(P47:P48)</f>
        <v>2761</v>
      </c>
      <c r="Q46" s="20">
        <f>SUM(Q47:Q48)</f>
        <v>2287</v>
      </c>
      <c r="R46" s="20">
        <v>1990</v>
      </c>
      <c r="S46" s="20">
        <v>1925</v>
      </c>
      <c r="T46" s="21">
        <v>1855</v>
      </c>
      <c r="U46" s="13">
        <v>2112</v>
      </c>
      <c r="V46" s="20">
        <v>2062</v>
      </c>
      <c r="W46" s="20">
        <v>1978</v>
      </c>
      <c r="X46" s="20">
        <v>1918</v>
      </c>
      <c r="Y46" s="20">
        <v>1872</v>
      </c>
      <c r="Z46" s="20">
        <v>1805</v>
      </c>
      <c r="AA46" s="20">
        <v>1741</v>
      </c>
      <c r="AB46" s="108">
        <f t="shared" si="1"/>
        <v>-64</v>
      </c>
      <c r="AC46" s="108">
        <f t="shared" si="2"/>
        <v>-321</v>
      </c>
      <c r="AD46" s="109">
        <f t="shared" si="3"/>
        <v>4.0192072396518688</v>
      </c>
      <c r="AE46" s="73">
        <f t="shared" si="8"/>
        <v>-3.32</v>
      </c>
      <c r="AF46" s="110"/>
      <c r="AU46" s="316"/>
      <c r="AV46" s="86"/>
      <c r="AW46" s="317"/>
    </row>
    <row r="47" spans="1:49" x14ac:dyDescent="0.2">
      <c r="A47" s="117"/>
      <c r="B47" s="117"/>
      <c r="C47" s="116" t="s">
        <v>67</v>
      </c>
      <c r="D47" s="10">
        <v>2500</v>
      </c>
      <c r="E47" s="11">
        <v>2535</v>
      </c>
      <c r="F47" s="10">
        <v>2536</v>
      </c>
      <c r="G47" s="11">
        <v>2528</v>
      </c>
      <c r="H47" s="10">
        <v>2508</v>
      </c>
      <c r="I47" s="11">
        <v>2482</v>
      </c>
      <c r="J47" s="10">
        <v>2484</v>
      </c>
      <c r="K47" s="11">
        <v>2408</v>
      </c>
      <c r="L47" s="10">
        <v>2371</v>
      </c>
      <c r="M47" s="11">
        <v>2322</v>
      </c>
      <c r="N47" s="20">
        <v>2008</v>
      </c>
      <c r="O47" s="20">
        <v>1952</v>
      </c>
      <c r="P47" s="20">
        <v>1894</v>
      </c>
      <c r="Q47" s="20">
        <v>1580</v>
      </c>
      <c r="R47" s="20">
        <v>1390</v>
      </c>
      <c r="S47" s="20">
        <v>1342</v>
      </c>
      <c r="T47" s="21">
        <v>1281</v>
      </c>
      <c r="U47" s="13">
        <v>1181</v>
      </c>
      <c r="V47" s="11">
        <v>1153</v>
      </c>
      <c r="W47" s="11">
        <v>1109</v>
      </c>
      <c r="X47" s="11">
        <v>1083</v>
      </c>
      <c r="Y47" s="11">
        <v>1049</v>
      </c>
      <c r="Z47" s="20">
        <v>992</v>
      </c>
      <c r="AA47" s="20">
        <v>973</v>
      </c>
      <c r="AB47" s="108">
        <f t="shared" si="1"/>
        <v>-19</v>
      </c>
      <c r="AC47" s="108">
        <f t="shared" si="2"/>
        <v>-180</v>
      </c>
      <c r="AD47" s="109">
        <f t="shared" si="3"/>
        <v>2.2462312717870581</v>
      </c>
      <c r="AE47" s="73">
        <f t="shared" si="8"/>
        <v>-1.42</v>
      </c>
      <c r="AF47" s="110"/>
      <c r="AU47" s="316"/>
      <c r="AV47" s="86"/>
      <c r="AW47" s="317"/>
    </row>
    <row r="48" spans="1:49" x14ac:dyDescent="0.2">
      <c r="A48" s="117"/>
      <c r="B48" s="117"/>
      <c r="C48" s="116" t="s">
        <v>68</v>
      </c>
      <c r="D48" s="10">
        <v>1166</v>
      </c>
      <c r="E48" s="11">
        <v>1136</v>
      </c>
      <c r="F48" s="10">
        <v>1170</v>
      </c>
      <c r="G48" s="11">
        <v>1186</v>
      </c>
      <c r="H48" s="10">
        <v>1195</v>
      </c>
      <c r="I48" s="11">
        <v>1195</v>
      </c>
      <c r="J48" s="10">
        <v>1152</v>
      </c>
      <c r="K48" s="11">
        <v>1170</v>
      </c>
      <c r="L48" s="10">
        <v>1175</v>
      </c>
      <c r="M48" s="11">
        <v>1167</v>
      </c>
      <c r="N48" s="20">
        <v>920</v>
      </c>
      <c r="O48" s="20">
        <v>887</v>
      </c>
      <c r="P48" s="20">
        <v>867</v>
      </c>
      <c r="Q48" s="20">
        <v>707</v>
      </c>
      <c r="R48" s="20">
        <v>600</v>
      </c>
      <c r="S48" s="20">
        <v>583</v>
      </c>
      <c r="T48" s="21">
        <v>574</v>
      </c>
      <c r="U48" s="13">
        <v>931</v>
      </c>
      <c r="V48" s="11">
        <v>909</v>
      </c>
      <c r="W48" s="11">
        <v>869</v>
      </c>
      <c r="X48" s="11">
        <v>835</v>
      </c>
      <c r="Y48" s="11">
        <v>823</v>
      </c>
      <c r="Z48" s="20">
        <v>813</v>
      </c>
      <c r="AA48" s="20">
        <v>768</v>
      </c>
      <c r="AB48" s="108">
        <f t="shared" si="1"/>
        <v>-45</v>
      </c>
      <c r="AC48" s="108">
        <f t="shared" si="2"/>
        <v>-141</v>
      </c>
      <c r="AD48" s="109">
        <f t="shared" si="3"/>
        <v>1.7729759678648105</v>
      </c>
      <c r="AE48" s="73">
        <f t="shared" si="8"/>
        <v>-7.72</v>
      </c>
      <c r="AF48" s="110"/>
      <c r="AU48" s="316"/>
      <c r="AV48" s="86"/>
      <c r="AW48" s="317"/>
    </row>
    <row r="49" spans="1:49" x14ac:dyDescent="0.2">
      <c r="A49" s="117"/>
      <c r="B49" s="117"/>
      <c r="C49" s="116" t="s">
        <v>69</v>
      </c>
      <c r="D49" s="22">
        <f>D50+D51</f>
        <v>650</v>
      </c>
      <c r="E49" s="23">
        <f t="shared" ref="E49:M49" si="11">E50+E51</f>
        <v>621</v>
      </c>
      <c r="F49" s="22">
        <f t="shared" si="11"/>
        <v>605</v>
      </c>
      <c r="G49" s="23">
        <f t="shared" si="11"/>
        <v>583</v>
      </c>
      <c r="H49" s="22">
        <f t="shared" si="11"/>
        <v>560</v>
      </c>
      <c r="I49" s="23">
        <f t="shared" si="11"/>
        <v>537</v>
      </c>
      <c r="J49" s="22">
        <f t="shared" si="11"/>
        <v>517</v>
      </c>
      <c r="K49" s="23">
        <f t="shared" si="11"/>
        <v>468</v>
      </c>
      <c r="L49" s="22">
        <f t="shared" si="11"/>
        <v>440</v>
      </c>
      <c r="M49" s="23">
        <f t="shared" si="11"/>
        <v>397</v>
      </c>
      <c r="N49" s="20">
        <f>SUM(N50:N51)</f>
        <v>292</v>
      </c>
      <c r="O49" s="20">
        <f>SUM(O50:O51)</f>
        <v>254</v>
      </c>
      <c r="P49" s="20">
        <f>SUM(P50:P51)</f>
        <v>219</v>
      </c>
      <c r="Q49" s="20">
        <f>SUM(Q50:Q51)</f>
        <v>133</v>
      </c>
      <c r="R49" s="20">
        <v>88</v>
      </c>
      <c r="S49" s="20">
        <v>79</v>
      </c>
      <c r="T49" s="21">
        <v>82</v>
      </c>
      <c r="U49" s="13">
        <v>96</v>
      </c>
      <c r="V49" s="20">
        <v>96</v>
      </c>
      <c r="W49" s="20">
        <v>93</v>
      </c>
      <c r="X49" s="20">
        <v>91</v>
      </c>
      <c r="Y49" s="20">
        <v>98</v>
      </c>
      <c r="Z49" s="20">
        <v>93</v>
      </c>
      <c r="AA49" s="20">
        <v>92</v>
      </c>
      <c r="AB49" s="108">
        <f t="shared" si="1"/>
        <v>-1</v>
      </c>
      <c r="AC49" s="108">
        <f t="shared" si="2"/>
        <v>-4</v>
      </c>
      <c r="AD49" s="109">
        <f t="shared" si="3"/>
        <v>0.2123877461504721</v>
      </c>
      <c r="AE49" s="73">
        <f t="shared" si="8"/>
        <v>-1.27</v>
      </c>
      <c r="AF49" s="110"/>
      <c r="AU49" s="316"/>
      <c r="AV49" s="86"/>
      <c r="AW49" s="317"/>
    </row>
    <row r="50" spans="1:49" x14ac:dyDescent="0.2">
      <c r="A50" s="117"/>
      <c r="B50" s="117"/>
      <c r="C50" s="116" t="s">
        <v>70</v>
      </c>
      <c r="D50" s="10">
        <v>284</v>
      </c>
      <c r="E50" s="11">
        <v>278</v>
      </c>
      <c r="F50" s="10">
        <v>264</v>
      </c>
      <c r="G50" s="11">
        <v>254</v>
      </c>
      <c r="H50" s="10">
        <v>248</v>
      </c>
      <c r="I50" s="11">
        <v>236</v>
      </c>
      <c r="J50" s="10">
        <v>224</v>
      </c>
      <c r="K50" s="11">
        <v>199</v>
      </c>
      <c r="L50" s="10">
        <v>187</v>
      </c>
      <c r="M50" s="11">
        <v>164</v>
      </c>
      <c r="N50" s="11">
        <v>139</v>
      </c>
      <c r="O50" s="11">
        <v>124</v>
      </c>
      <c r="P50" s="11">
        <v>110</v>
      </c>
      <c r="Q50" s="20">
        <v>67</v>
      </c>
      <c r="R50" s="20">
        <v>49</v>
      </c>
      <c r="S50" s="20">
        <v>46</v>
      </c>
      <c r="T50" s="21">
        <v>46</v>
      </c>
      <c r="U50" s="13">
        <v>67</v>
      </c>
      <c r="V50" s="11">
        <v>70</v>
      </c>
      <c r="W50" s="11">
        <v>72</v>
      </c>
      <c r="X50" s="11">
        <v>70</v>
      </c>
      <c r="Y50" s="11">
        <v>76</v>
      </c>
      <c r="Z50" s="20">
        <v>74</v>
      </c>
      <c r="AA50" s="20">
        <v>71</v>
      </c>
      <c r="AB50" s="108">
        <f t="shared" si="1"/>
        <v>-3</v>
      </c>
      <c r="AC50" s="108">
        <f t="shared" si="2"/>
        <v>1</v>
      </c>
      <c r="AD50" s="109">
        <f t="shared" si="3"/>
        <v>0.16390793452916869</v>
      </c>
      <c r="AE50" s="73">
        <f t="shared" si="8"/>
        <v>-6.52</v>
      </c>
      <c r="AF50" s="110"/>
      <c r="AU50" s="316"/>
      <c r="AV50" s="86"/>
      <c r="AW50" s="317"/>
    </row>
    <row r="51" spans="1:49" x14ac:dyDescent="0.2">
      <c r="A51" s="117"/>
      <c r="B51" s="117"/>
      <c r="C51" s="120" t="s">
        <v>71</v>
      </c>
      <c r="D51" s="10">
        <v>366</v>
      </c>
      <c r="E51" s="11">
        <v>343</v>
      </c>
      <c r="F51" s="10">
        <v>341</v>
      </c>
      <c r="G51" s="11">
        <v>329</v>
      </c>
      <c r="H51" s="10">
        <v>312</v>
      </c>
      <c r="I51" s="11">
        <v>301</v>
      </c>
      <c r="J51" s="10">
        <v>293</v>
      </c>
      <c r="K51" s="11">
        <v>269</v>
      </c>
      <c r="L51" s="10">
        <v>253</v>
      </c>
      <c r="M51" s="11">
        <v>233</v>
      </c>
      <c r="N51" s="11">
        <v>153</v>
      </c>
      <c r="O51" s="11">
        <v>130</v>
      </c>
      <c r="P51" s="11">
        <v>109</v>
      </c>
      <c r="Q51" s="20">
        <v>66</v>
      </c>
      <c r="R51" s="20">
        <v>39</v>
      </c>
      <c r="S51" s="20">
        <v>33</v>
      </c>
      <c r="T51" s="21">
        <v>36</v>
      </c>
      <c r="U51" s="13">
        <v>29</v>
      </c>
      <c r="V51" s="15">
        <v>26</v>
      </c>
      <c r="W51" s="15">
        <v>21</v>
      </c>
      <c r="X51" s="15">
        <v>21</v>
      </c>
      <c r="Y51" s="15">
        <v>22</v>
      </c>
      <c r="Z51" s="26">
        <v>19</v>
      </c>
      <c r="AA51" s="20">
        <v>21</v>
      </c>
      <c r="AB51" s="108">
        <f t="shared" si="1"/>
        <v>2</v>
      </c>
      <c r="AC51" s="108">
        <f t="shared" si="2"/>
        <v>-5</v>
      </c>
      <c r="AD51" s="109">
        <f t="shared" si="3"/>
        <v>4.8479811621303416E-2</v>
      </c>
      <c r="AE51" s="73">
        <f t="shared" si="8"/>
        <v>6.06</v>
      </c>
      <c r="AF51" s="110"/>
      <c r="AG51" s="123" t="s">
        <v>156</v>
      </c>
      <c r="AH51" s="123" t="s">
        <v>158</v>
      </c>
      <c r="AU51" s="316"/>
      <c r="AV51" s="86"/>
      <c r="AW51" s="317"/>
    </row>
    <row r="52" spans="1:49" ht="13.8" thickBot="1" x14ac:dyDescent="0.25">
      <c r="A52" s="117"/>
      <c r="B52" s="118"/>
      <c r="C52" s="119" t="s">
        <v>34</v>
      </c>
      <c r="D52" s="19">
        <f>D45+D46+D49</f>
        <v>4950</v>
      </c>
      <c r="E52" s="17">
        <f t="shared" ref="E52:M52" si="12">E45+E46+E49</f>
        <v>4981</v>
      </c>
      <c r="F52" s="16">
        <f t="shared" si="12"/>
        <v>4961</v>
      </c>
      <c r="G52" s="17">
        <f t="shared" si="12"/>
        <v>4955</v>
      </c>
      <c r="H52" s="16">
        <f t="shared" si="12"/>
        <v>4923</v>
      </c>
      <c r="I52" s="17">
        <f t="shared" si="12"/>
        <v>4869</v>
      </c>
      <c r="J52" s="16">
        <f t="shared" si="12"/>
        <v>4804</v>
      </c>
      <c r="K52" s="17">
        <f t="shared" si="12"/>
        <v>4714</v>
      </c>
      <c r="L52" s="16">
        <f t="shared" si="12"/>
        <v>4630</v>
      </c>
      <c r="M52" s="17">
        <f t="shared" si="12"/>
        <v>4511</v>
      </c>
      <c r="N52" s="6">
        <v>3712</v>
      </c>
      <c r="O52" s="6">
        <v>3576</v>
      </c>
      <c r="P52" s="6">
        <v>3469</v>
      </c>
      <c r="Q52" s="6">
        <v>2873</v>
      </c>
      <c r="R52" s="6">
        <v>2477</v>
      </c>
      <c r="S52" s="6">
        <v>2389</v>
      </c>
      <c r="T52" s="7">
        <v>2334</v>
      </c>
      <c r="U52" s="8">
        <v>2607</v>
      </c>
      <c r="V52" s="4">
        <v>2544</v>
      </c>
      <c r="W52" s="9">
        <v>2455</v>
      </c>
      <c r="X52" s="9">
        <v>2394</v>
      </c>
      <c r="Y52" s="9">
        <v>2355</v>
      </c>
      <c r="Z52" s="28">
        <v>2283</v>
      </c>
      <c r="AA52" s="4">
        <v>2214</v>
      </c>
      <c r="AB52" s="108">
        <f t="shared" si="1"/>
        <v>-69</v>
      </c>
      <c r="AC52" s="108">
        <f t="shared" si="2"/>
        <v>-330</v>
      </c>
      <c r="AD52" s="109">
        <f t="shared" si="3"/>
        <v>5.1111572823602742</v>
      </c>
      <c r="AE52" s="73">
        <f t="shared" si="8"/>
        <v>-2.89</v>
      </c>
      <c r="AF52" s="110"/>
      <c r="AG52" s="125" t="s">
        <v>155</v>
      </c>
      <c r="AH52" s="125" t="s">
        <v>155</v>
      </c>
      <c r="AI52" s="73" t="s">
        <v>161</v>
      </c>
      <c r="AJ52" s="73" t="s">
        <v>163</v>
      </c>
      <c r="AU52" s="318"/>
      <c r="AV52" s="319"/>
      <c r="AW52" s="320"/>
    </row>
    <row r="53" spans="1:49" x14ac:dyDescent="0.2">
      <c r="A53" s="117"/>
      <c r="B53" s="106"/>
      <c r="C53" s="107" t="s">
        <v>72</v>
      </c>
      <c r="D53" s="3">
        <v>141</v>
      </c>
      <c r="E53" s="4">
        <v>150</v>
      </c>
      <c r="F53" s="5">
        <v>177</v>
      </c>
      <c r="G53" s="4">
        <v>174</v>
      </c>
      <c r="H53" s="5">
        <v>170</v>
      </c>
      <c r="I53" s="4">
        <v>171</v>
      </c>
      <c r="J53" s="5">
        <v>172</v>
      </c>
      <c r="K53" s="4">
        <v>175</v>
      </c>
      <c r="L53" s="5">
        <v>171</v>
      </c>
      <c r="M53" s="4">
        <v>187</v>
      </c>
      <c r="N53" s="6">
        <v>153</v>
      </c>
      <c r="O53" s="6">
        <v>162</v>
      </c>
      <c r="P53" s="6">
        <v>184</v>
      </c>
      <c r="Q53" s="6">
        <v>175</v>
      </c>
      <c r="R53" s="6">
        <v>173</v>
      </c>
      <c r="S53" s="6">
        <v>170</v>
      </c>
      <c r="T53" s="7">
        <v>168</v>
      </c>
      <c r="U53" s="8">
        <v>119</v>
      </c>
      <c r="V53" s="4">
        <v>124</v>
      </c>
      <c r="W53" s="9">
        <v>131</v>
      </c>
      <c r="X53" s="9">
        <v>122</v>
      </c>
      <c r="Y53" s="9">
        <v>118</v>
      </c>
      <c r="Z53" s="28">
        <v>119</v>
      </c>
      <c r="AA53" s="4">
        <v>127</v>
      </c>
      <c r="AB53" s="108">
        <f t="shared" si="1"/>
        <v>8</v>
      </c>
      <c r="AC53" s="108">
        <f t="shared" si="2"/>
        <v>3</v>
      </c>
      <c r="AD53" s="109">
        <f t="shared" si="3"/>
        <v>0.29318743218597781</v>
      </c>
      <c r="AE53" s="73">
        <f t="shared" si="8"/>
        <v>4.71</v>
      </c>
      <c r="AF53" s="110"/>
      <c r="AG53" s="126">
        <f>S54+S35</f>
        <v>11955</v>
      </c>
      <c r="AH53" s="126">
        <f>U54+U35</f>
        <v>12601</v>
      </c>
      <c r="AI53" s="127">
        <f>AH53-AG53</f>
        <v>646</v>
      </c>
      <c r="AJ53" s="128">
        <f>ROUND(AI53/AG53*100,2)</f>
        <v>5.4</v>
      </c>
    </row>
    <row r="54" spans="1:49" x14ac:dyDescent="0.2">
      <c r="A54" s="118"/>
      <c r="B54" s="106"/>
      <c r="C54" s="107" t="s">
        <v>73</v>
      </c>
      <c r="D54" s="19">
        <f t="shared" ref="D54:M54" si="13">D43+D44+D52+D53</f>
        <v>7283</v>
      </c>
      <c r="E54" s="17">
        <f t="shared" si="13"/>
        <v>7345</v>
      </c>
      <c r="F54" s="16">
        <f t="shared" si="13"/>
        <v>7394</v>
      </c>
      <c r="G54" s="17">
        <f t="shared" si="13"/>
        <v>7378</v>
      </c>
      <c r="H54" s="16">
        <f t="shared" si="13"/>
        <v>7363</v>
      </c>
      <c r="I54" s="17">
        <f t="shared" si="13"/>
        <v>7328</v>
      </c>
      <c r="J54" s="16">
        <f t="shared" si="13"/>
        <v>7339</v>
      </c>
      <c r="K54" s="17">
        <f t="shared" si="13"/>
        <v>7270</v>
      </c>
      <c r="L54" s="16">
        <f t="shared" si="13"/>
        <v>7169</v>
      </c>
      <c r="M54" s="17">
        <f t="shared" si="13"/>
        <v>7030</v>
      </c>
      <c r="N54" s="6">
        <v>5698</v>
      </c>
      <c r="O54" s="6">
        <v>5523</v>
      </c>
      <c r="P54" s="6">
        <v>5381</v>
      </c>
      <c r="Q54" s="6">
        <v>4541</v>
      </c>
      <c r="R54" s="6">
        <v>4145</v>
      </c>
      <c r="S54" s="6">
        <v>4053</v>
      </c>
      <c r="T54" s="7">
        <v>4034</v>
      </c>
      <c r="U54" s="8">
        <v>4394</v>
      </c>
      <c r="V54" s="4">
        <v>4385</v>
      </c>
      <c r="W54" s="9">
        <v>4363</v>
      </c>
      <c r="X54" s="9">
        <v>4323</v>
      </c>
      <c r="Y54" s="9">
        <v>4418</v>
      </c>
      <c r="Z54" s="28">
        <v>4421</v>
      </c>
      <c r="AA54" s="4">
        <v>4329</v>
      </c>
      <c r="AB54" s="108">
        <f t="shared" si="1"/>
        <v>-92</v>
      </c>
      <c r="AC54" s="108">
        <f t="shared" si="2"/>
        <v>-56</v>
      </c>
      <c r="AD54" s="109">
        <f t="shared" si="3"/>
        <v>9.9937668813629763</v>
      </c>
      <c r="AE54" s="73">
        <f t="shared" si="8"/>
        <v>-2.27</v>
      </c>
      <c r="AF54" s="110"/>
    </row>
    <row r="55" spans="1:49" x14ac:dyDescent="0.2">
      <c r="A55" s="112" t="s">
        <v>74</v>
      </c>
      <c r="B55" s="112" t="s">
        <v>74</v>
      </c>
      <c r="C55" s="113" t="s">
        <v>75</v>
      </c>
      <c r="D55" s="10">
        <v>80</v>
      </c>
      <c r="E55" s="11">
        <v>83</v>
      </c>
      <c r="F55" s="10">
        <v>81</v>
      </c>
      <c r="G55" s="11">
        <v>79</v>
      </c>
      <c r="H55" s="10">
        <v>80</v>
      </c>
      <c r="I55" s="11">
        <v>86</v>
      </c>
      <c r="J55" s="10">
        <v>84</v>
      </c>
      <c r="K55" s="11">
        <v>83</v>
      </c>
      <c r="L55" s="10">
        <v>82</v>
      </c>
      <c r="M55" s="11">
        <v>76</v>
      </c>
      <c r="N55" s="20">
        <v>74</v>
      </c>
      <c r="O55" s="20">
        <v>79</v>
      </c>
      <c r="P55" s="20">
        <v>75</v>
      </c>
      <c r="Q55" s="20">
        <v>61</v>
      </c>
      <c r="R55" s="20">
        <v>52</v>
      </c>
      <c r="S55" s="20">
        <v>54</v>
      </c>
      <c r="T55" s="21">
        <v>54</v>
      </c>
      <c r="U55" s="13">
        <v>58</v>
      </c>
      <c r="V55" s="9">
        <v>57</v>
      </c>
      <c r="W55" s="9">
        <v>56</v>
      </c>
      <c r="X55" s="9">
        <v>56</v>
      </c>
      <c r="Y55" s="9">
        <v>53</v>
      </c>
      <c r="Z55" s="28">
        <v>56</v>
      </c>
      <c r="AA55" s="20">
        <v>58</v>
      </c>
      <c r="AB55" s="108">
        <f t="shared" si="1"/>
        <v>2</v>
      </c>
      <c r="AC55" s="108">
        <f t="shared" si="2"/>
        <v>1</v>
      </c>
      <c r="AD55" s="109">
        <f t="shared" si="3"/>
        <v>0.13389662257312371</v>
      </c>
      <c r="AE55" s="73">
        <f t="shared" si="8"/>
        <v>3.7</v>
      </c>
      <c r="AF55" s="110"/>
    </row>
    <row r="56" spans="1:49" x14ac:dyDescent="0.2">
      <c r="A56" s="117"/>
      <c r="B56" s="117"/>
      <c r="C56" s="116" t="s">
        <v>76</v>
      </c>
      <c r="D56" s="10">
        <v>0</v>
      </c>
      <c r="E56" s="11">
        <v>0</v>
      </c>
      <c r="F56" s="10">
        <v>0</v>
      </c>
      <c r="G56" s="11">
        <v>0</v>
      </c>
      <c r="H56" s="10">
        <v>0</v>
      </c>
      <c r="I56" s="11">
        <v>0</v>
      </c>
      <c r="J56" s="10">
        <v>0</v>
      </c>
      <c r="K56" s="11">
        <v>0</v>
      </c>
      <c r="L56" s="10">
        <v>0</v>
      </c>
      <c r="M56" s="11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1">
        <v>0</v>
      </c>
      <c r="U56" s="13">
        <v>0</v>
      </c>
      <c r="V56" s="11">
        <v>0</v>
      </c>
      <c r="W56" s="11">
        <v>0</v>
      </c>
      <c r="X56" s="11">
        <v>0</v>
      </c>
      <c r="Y56" s="11">
        <v>0</v>
      </c>
      <c r="Z56" s="20">
        <v>0</v>
      </c>
      <c r="AA56" s="20">
        <v>0</v>
      </c>
      <c r="AB56" s="108">
        <f t="shared" si="1"/>
        <v>0</v>
      </c>
      <c r="AC56" s="108">
        <f t="shared" si="2"/>
        <v>0</v>
      </c>
      <c r="AD56" s="109">
        <f t="shared" si="3"/>
        <v>0</v>
      </c>
      <c r="AE56" s="73" t="e">
        <f t="shared" si="8"/>
        <v>#DIV/0!</v>
      </c>
      <c r="AF56" s="110"/>
    </row>
    <row r="57" spans="1:49" x14ac:dyDescent="0.2">
      <c r="A57" s="117"/>
      <c r="B57" s="118"/>
      <c r="C57" s="120" t="s">
        <v>77</v>
      </c>
      <c r="D57" s="10">
        <v>26</v>
      </c>
      <c r="E57" s="11">
        <v>25</v>
      </c>
      <c r="F57" s="10">
        <v>37</v>
      </c>
      <c r="G57" s="11">
        <v>35</v>
      </c>
      <c r="H57" s="10">
        <v>36</v>
      </c>
      <c r="I57" s="11">
        <v>36</v>
      </c>
      <c r="J57" s="10">
        <v>33</v>
      </c>
      <c r="K57" s="11">
        <v>36</v>
      </c>
      <c r="L57" s="10">
        <v>32</v>
      </c>
      <c r="M57" s="11">
        <v>28</v>
      </c>
      <c r="N57" s="20">
        <v>11</v>
      </c>
      <c r="O57" s="20">
        <v>7</v>
      </c>
      <c r="P57" s="20">
        <v>10</v>
      </c>
      <c r="Q57" s="20">
        <v>2</v>
      </c>
      <c r="R57" s="20">
        <v>2</v>
      </c>
      <c r="S57" s="20">
        <v>1</v>
      </c>
      <c r="T57" s="21">
        <v>0</v>
      </c>
      <c r="U57" s="13">
        <v>0</v>
      </c>
      <c r="V57" s="15">
        <v>0</v>
      </c>
      <c r="W57" s="15">
        <v>0</v>
      </c>
      <c r="X57" s="15">
        <v>0</v>
      </c>
      <c r="Y57" s="15">
        <v>0</v>
      </c>
      <c r="Z57" s="26">
        <v>0</v>
      </c>
      <c r="AA57" s="20">
        <v>0</v>
      </c>
      <c r="AB57" s="108">
        <f t="shared" si="1"/>
        <v>0</v>
      </c>
      <c r="AC57" s="108">
        <f t="shared" si="2"/>
        <v>0</v>
      </c>
      <c r="AD57" s="109">
        <f t="shared" si="3"/>
        <v>0</v>
      </c>
      <c r="AE57" s="73">
        <f t="shared" si="8"/>
        <v>0</v>
      </c>
      <c r="AF57" s="110"/>
    </row>
    <row r="58" spans="1:49" x14ac:dyDescent="0.2">
      <c r="A58" s="118"/>
      <c r="B58" s="106"/>
      <c r="C58" s="107" t="s">
        <v>78</v>
      </c>
      <c r="D58" s="19">
        <f>SUM(D55:D57)</f>
        <v>106</v>
      </c>
      <c r="E58" s="17">
        <f t="shared" ref="E58:M58" si="14">SUM(E55:E57)</f>
        <v>108</v>
      </c>
      <c r="F58" s="16">
        <f t="shared" si="14"/>
        <v>118</v>
      </c>
      <c r="G58" s="17">
        <f t="shared" si="14"/>
        <v>114</v>
      </c>
      <c r="H58" s="16">
        <f t="shared" si="14"/>
        <v>116</v>
      </c>
      <c r="I58" s="17">
        <f t="shared" si="14"/>
        <v>122</v>
      </c>
      <c r="J58" s="16">
        <f t="shared" si="14"/>
        <v>117</v>
      </c>
      <c r="K58" s="17">
        <f t="shared" si="14"/>
        <v>119</v>
      </c>
      <c r="L58" s="16">
        <f t="shared" si="14"/>
        <v>114</v>
      </c>
      <c r="M58" s="17">
        <f t="shared" si="14"/>
        <v>104</v>
      </c>
      <c r="N58" s="6">
        <v>85</v>
      </c>
      <c r="O58" s="6">
        <v>86</v>
      </c>
      <c r="P58" s="6">
        <v>85</v>
      </c>
      <c r="Q58" s="6">
        <v>63</v>
      </c>
      <c r="R58" s="6">
        <v>54</v>
      </c>
      <c r="S58" s="6">
        <v>55</v>
      </c>
      <c r="T58" s="7">
        <v>54</v>
      </c>
      <c r="U58" s="8">
        <v>58</v>
      </c>
      <c r="V58" s="4">
        <v>57</v>
      </c>
      <c r="W58" s="9">
        <v>56</v>
      </c>
      <c r="X58" s="9">
        <v>56</v>
      </c>
      <c r="Y58" s="9">
        <v>53</v>
      </c>
      <c r="Z58" s="28">
        <v>56</v>
      </c>
      <c r="AA58" s="4">
        <v>58</v>
      </c>
      <c r="AB58" s="108">
        <f t="shared" si="1"/>
        <v>2</v>
      </c>
      <c r="AC58" s="108">
        <f t="shared" si="2"/>
        <v>1</v>
      </c>
      <c r="AD58" s="109">
        <f t="shared" si="3"/>
        <v>0.13389662257312371</v>
      </c>
      <c r="AE58" s="73">
        <f t="shared" si="8"/>
        <v>3.64</v>
      </c>
      <c r="AF58" s="110"/>
    </row>
    <row r="59" spans="1:49" x14ac:dyDescent="0.2">
      <c r="A59" s="112" t="s">
        <v>79</v>
      </c>
      <c r="B59" s="112" t="s">
        <v>81</v>
      </c>
      <c r="C59" s="113" t="s">
        <v>82</v>
      </c>
      <c r="D59" s="10">
        <v>499</v>
      </c>
      <c r="E59" s="11">
        <v>508</v>
      </c>
      <c r="F59" s="10">
        <v>507</v>
      </c>
      <c r="G59" s="11">
        <v>503</v>
      </c>
      <c r="H59" s="10">
        <v>500</v>
      </c>
      <c r="I59" s="11">
        <v>510</v>
      </c>
      <c r="J59" s="10">
        <v>501</v>
      </c>
      <c r="K59" s="11">
        <v>495</v>
      </c>
      <c r="L59" s="10">
        <v>507</v>
      </c>
      <c r="M59" s="11">
        <v>474</v>
      </c>
      <c r="N59" s="20">
        <v>359</v>
      </c>
      <c r="O59" s="20">
        <v>337</v>
      </c>
      <c r="P59" s="20">
        <v>323</v>
      </c>
      <c r="Q59" s="20">
        <v>261</v>
      </c>
      <c r="R59" s="20">
        <v>251</v>
      </c>
      <c r="S59" s="20">
        <v>258</v>
      </c>
      <c r="T59" s="21">
        <v>258</v>
      </c>
      <c r="U59" s="13">
        <v>258</v>
      </c>
      <c r="V59" s="9">
        <v>263</v>
      </c>
      <c r="W59" s="9">
        <v>261</v>
      </c>
      <c r="X59" s="9">
        <v>261</v>
      </c>
      <c r="Y59" s="9">
        <v>258</v>
      </c>
      <c r="Z59" s="28">
        <v>262</v>
      </c>
      <c r="AA59" s="20">
        <v>266</v>
      </c>
      <c r="AB59" s="108">
        <f t="shared" si="1"/>
        <v>4</v>
      </c>
      <c r="AC59" s="108">
        <f t="shared" si="2"/>
        <v>3</v>
      </c>
      <c r="AD59" s="109">
        <f t="shared" si="3"/>
        <v>0.61407761386984328</v>
      </c>
      <c r="AE59" s="73">
        <f t="shared" si="8"/>
        <v>1.55</v>
      </c>
      <c r="AF59" s="110"/>
    </row>
    <row r="60" spans="1:49" x14ac:dyDescent="0.2">
      <c r="A60" s="117" t="s">
        <v>80</v>
      </c>
      <c r="B60" s="117"/>
      <c r="C60" s="120" t="s">
        <v>60</v>
      </c>
      <c r="D60" s="10">
        <v>4</v>
      </c>
      <c r="E60" s="11">
        <v>4</v>
      </c>
      <c r="F60" s="10">
        <v>4</v>
      </c>
      <c r="G60" s="11">
        <v>4</v>
      </c>
      <c r="H60" s="10">
        <v>4</v>
      </c>
      <c r="I60" s="11">
        <v>4</v>
      </c>
      <c r="J60" s="10">
        <v>4</v>
      </c>
      <c r="K60" s="11">
        <v>3</v>
      </c>
      <c r="L60" s="10">
        <v>0</v>
      </c>
      <c r="M60" s="11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1">
        <v>0</v>
      </c>
      <c r="U60" s="13">
        <v>0</v>
      </c>
      <c r="V60" s="15">
        <v>0</v>
      </c>
      <c r="W60" s="15">
        <v>0</v>
      </c>
      <c r="X60" s="15">
        <v>0</v>
      </c>
      <c r="Y60" s="15">
        <v>0</v>
      </c>
      <c r="Z60" s="26">
        <v>0</v>
      </c>
      <c r="AA60" s="20">
        <v>0</v>
      </c>
      <c r="AB60" s="108">
        <f t="shared" si="1"/>
        <v>0</v>
      </c>
      <c r="AC60" s="108">
        <f t="shared" si="2"/>
        <v>0</v>
      </c>
      <c r="AD60" s="109">
        <f t="shared" si="3"/>
        <v>0</v>
      </c>
      <c r="AE60" s="73" t="e">
        <f t="shared" si="8"/>
        <v>#DIV/0!</v>
      </c>
      <c r="AF60" s="110"/>
    </row>
    <row r="61" spans="1:49" x14ac:dyDescent="0.2">
      <c r="A61" s="117"/>
      <c r="B61" s="118"/>
      <c r="C61" s="119" t="s">
        <v>34</v>
      </c>
      <c r="D61" s="19">
        <f>SUM(D59:D60)</f>
        <v>503</v>
      </c>
      <c r="E61" s="17">
        <f t="shared" ref="E61:M61" si="15">SUM(E59:E60)</f>
        <v>512</v>
      </c>
      <c r="F61" s="16">
        <f t="shared" si="15"/>
        <v>511</v>
      </c>
      <c r="G61" s="17">
        <f t="shared" si="15"/>
        <v>507</v>
      </c>
      <c r="H61" s="16">
        <f t="shared" si="15"/>
        <v>504</v>
      </c>
      <c r="I61" s="17">
        <f t="shared" si="15"/>
        <v>514</v>
      </c>
      <c r="J61" s="16">
        <f t="shared" si="15"/>
        <v>505</v>
      </c>
      <c r="K61" s="17">
        <f t="shared" si="15"/>
        <v>498</v>
      </c>
      <c r="L61" s="16">
        <f t="shared" si="15"/>
        <v>507</v>
      </c>
      <c r="M61" s="17">
        <f t="shared" si="15"/>
        <v>474</v>
      </c>
      <c r="N61" s="6">
        <v>359</v>
      </c>
      <c r="O61" s="6">
        <v>337</v>
      </c>
      <c r="P61" s="6">
        <v>323</v>
      </c>
      <c r="Q61" s="6">
        <v>261</v>
      </c>
      <c r="R61" s="6">
        <v>251</v>
      </c>
      <c r="S61" s="6">
        <v>258</v>
      </c>
      <c r="T61" s="7">
        <v>258</v>
      </c>
      <c r="U61" s="8">
        <v>258</v>
      </c>
      <c r="V61" s="4">
        <v>263</v>
      </c>
      <c r="W61" s="9">
        <v>261</v>
      </c>
      <c r="X61" s="9">
        <v>261</v>
      </c>
      <c r="Y61" s="9">
        <v>258</v>
      </c>
      <c r="Z61" s="28">
        <v>262</v>
      </c>
      <c r="AA61" s="4">
        <v>266</v>
      </c>
      <c r="AB61" s="108">
        <f t="shared" si="1"/>
        <v>4</v>
      </c>
      <c r="AC61" s="108">
        <f t="shared" si="2"/>
        <v>3</v>
      </c>
      <c r="AD61" s="109">
        <f t="shared" si="3"/>
        <v>0.61407761386984328</v>
      </c>
      <c r="AE61" s="73">
        <f t="shared" si="8"/>
        <v>1.55</v>
      </c>
      <c r="AF61" s="110"/>
    </row>
    <row r="62" spans="1:49" x14ac:dyDescent="0.2">
      <c r="A62" s="117"/>
      <c r="B62" s="112" t="s">
        <v>83</v>
      </c>
      <c r="C62" s="113" t="s">
        <v>84</v>
      </c>
      <c r="D62" s="10">
        <v>36</v>
      </c>
      <c r="E62" s="11">
        <v>37</v>
      </c>
      <c r="F62" s="10">
        <v>37</v>
      </c>
      <c r="G62" s="11">
        <v>35</v>
      </c>
      <c r="H62" s="10">
        <v>34</v>
      </c>
      <c r="I62" s="11">
        <v>35</v>
      </c>
      <c r="J62" s="10">
        <v>34</v>
      </c>
      <c r="K62" s="11">
        <v>34</v>
      </c>
      <c r="L62" s="10">
        <v>33</v>
      </c>
      <c r="M62" s="11">
        <v>30</v>
      </c>
      <c r="N62" s="20">
        <v>27</v>
      </c>
      <c r="O62" s="20">
        <v>33</v>
      </c>
      <c r="P62" s="20">
        <v>33</v>
      </c>
      <c r="Q62" s="20">
        <v>32</v>
      </c>
      <c r="R62" s="20">
        <v>30</v>
      </c>
      <c r="S62" s="20">
        <v>29</v>
      </c>
      <c r="T62" s="21">
        <v>28</v>
      </c>
      <c r="U62" s="13">
        <v>24</v>
      </c>
      <c r="V62" s="9">
        <v>24</v>
      </c>
      <c r="W62" s="9">
        <v>24</v>
      </c>
      <c r="X62" s="9">
        <v>23</v>
      </c>
      <c r="Y62" s="9">
        <v>23</v>
      </c>
      <c r="Z62" s="28">
        <v>23</v>
      </c>
      <c r="AA62" s="20">
        <v>24</v>
      </c>
      <c r="AB62" s="108">
        <f t="shared" si="1"/>
        <v>1</v>
      </c>
      <c r="AC62" s="108">
        <f t="shared" si="2"/>
        <v>0</v>
      </c>
      <c r="AD62" s="109">
        <f t="shared" si="3"/>
        <v>5.5405498995775328E-2</v>
      </c>
      <c r="AE62" s="73">
        <f t="shared" si="8"/>
        <v>3.45</v>
      </c>
      <c r="AF62" s="110"/>
    </row>
    <row r="63" spans="1:49" x14ac:dyDescent="0.2">
      <c r="A63" s="117"/>
      <c r="B63" s="117"/>
      <c r="C63" s="120" t="s">
        <v>60</v>
      </c>
      <c r="D63" s="10">
        <v>0</v>
      </c>
      <c r="E63" s="11">
        <v>0</v>
      </c>
      <c r="F63" s="10">
        <v>0</v>
      </c>
      <c r="G63" s="11">
        <v>0</v>
      </c>
      <c r="H63" s="10">
        <v>0</v>
      </c>
      <c r="I63" s="11">
        <v>0</v>
      </c>
      <c r="J63" s="10">
        <v>0</v>
      </c>
      <c r="K63" s="11">
        <v>0</v>
      </c>
      <c r="L63" s="10">
        <v>0</v>
      </c>
      <c r="M63" s="11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1">
        <v>0</v>
      </c>
      <c r="U63" s="13">
        <v>0</v>
      </c>
      <c r="V63" s="15">
        <v>0</v>
      </c>
      <c r="W63" s="15">
        <v>0</v>
      </c>
      <c r="X63" s="15">
        <v>0</v>
      </c>
      <c r="Y63" s="15">
        <v>0</v>
      </c>
      <c r="Z63" s="26">
        <v>0</v>
      </c>
      <c r="AA63" s="20">
        <v>0</v>
      </c>
      <c r="AB63" s="108">
        <f t="shared" si="1"/>
        <v>0</v>
      </c>
      <c r="AC63" s="108">
        <f t="shared" si="2"/>
        <v>0</v>
      </c>
      <c r="AD63" s="109">
        <f t="shared" si="3"/>
        <v>0</v>
      </c>
      <c r="AE63" s="73" t="e">
        <f t="shared" si="8"/>
        <v>#DIV/0!</v>
      </c>
      <c r="AF63" s="110"/>
    </row>
    <row r="64" spans="1:49" x14ac:dyDescent="0.2">
      <c r="A64" s="117"/>
      <c r="B64" s="118"/>
      <c r="C64" s="119" t="s">
        <v>34</v>
      </c>
      <c r="D64" s="19">
        <f>SUM(D62:D63)</f>
        <v>36</v>
      </c>
      <c r="E64" s="17">
        <f t="shared" ref="E64:M64" si="16">SUM(E62:E63)</f>
        <v>37</v>
      </c>
      <c r="F64" s="16">
        <f t="shared" si="16"/>
        <v>37</v>
      </c>
      <c r="G64" s="17">
        <f t="shared" si="16"/>
        <v>35</v>
      </c>
      <c r="H64" s="16">
        <f t="shared" si="16"/>
        <v>34</v>
      </c>
      <c r="I64" s="17">
        <f t="shared" si="16"/>
        <v>35</v>
      </c>
      <c r="J64" s="16">
        <f t="shared" si="16"/>
        <v>34</v>
      </c>
      <c r="K64" s="17">
        <f t="shared" si="16"/>
        <v>34</v>
      </c>
      <c r="L64" s="16">
        <f t="shared" si="16"/>
        <v>33</v>
      </c>
      <c r="M64" s="17">
        <f t="shared" si="16"/>
        <v>30</v>
      </c>
      <c r="N64" s="6">
        <v>27</v>
      </c>
      <c r="O64" s="6">
        <v>33</v>
      </c>
      <c r="P64" s="6">
        <v>33</v>
      </c>
      <c r="Q64" s="6">
        <v>32</v>
      </c>
      <c r="R64" s="6">
        <v>30</v>
      </c>
      <c r="S64" s="6">
        <v>29</v>
      </c>
      <c r="T64" s="7">
        <v>28</v>
      </c>
      <c r="U64" s="8">
        <v>24</v>
      </c>
      <c r="V64" s="4">
        <v>24</v>
      </c>
      <c r="W64" s="9">
        <v>24</v>
      </c>
      <c r="X64" s="9">
        <v>23</v>
      </c>
      <c r="Y64" s="9">
        <v>23</v>
      </c>
      <c r="Z64" s="28">
        <v>23</v>
      </c>
      <c r="AA64" s="4">
        <v>24</v>
      </c>
      <c r="AB64" s="108">
        <f t="shared" si="1"/>
        <v>1</v>
      </c>
      <c r="AC64" s="108">
        <f t="shared" si="2"/>
        <v>0</v>
      </c>
      <c r="AD64" s="109">
        <f t="shared" si="3"/>
        <v>5.5405498995775328E-2</v>
      </c>
      <c r="AE64" s="73">
        <f t="shared" si="8"/>
        <v>3.45</v>
      </c>
      <c r="AF64" s="110"/>
    </row>
    <row r="65" spans="1:32" x14ac:dyDescent="0.2">
      <c r="A65" s="117"/>
      <c r="B65" s="112" t="s">
        <v>80</v>
      </c>
      <c r="C65" s="113" t="s">
        <v>86</v>
      </c>
      <c r="D65" s="10">
        <v>8</v>
      </c>
      <c r="E65" s="11">
        <v>9</v>
      </c>
      <c r="F65" s="10">
        <v>9</v>
      </c>
      <c r="G65" s="11">
        <v>9</v>
      </c>
      <c r="H65" s="10">
        <v>9</v>
      </c>
      <c r="I65" s="11">
        <v>8</v>
      </c>
      <c r="J65" s="10">
        <v>7</v>
      </c>
      <c r="K65" s="11">
        <v>6</v>
      </c>
      <c r="L65" s="10">
        <v>6</v>
      </c>
      <c r="M65" s="11">
        <v>6</v>
      </c>
      <c r="N65" s="20">
        <v>6</v>
      </c>
      <c r="O65" s="20">
        <v>6</v>
      </c>
      <c r="P65" s="20">
        <v>7</v>
      </c>
      <c r="Q65" s="20">
        <v>8</v>
      </c>
      <c r="R65" s="20">
        <v>6</v>
      </c>
      <c r="S65" s="20">
        <v>6</v>
      </c>
      <c r="T65" s="21">
        <v>6</v>
      </c>
      <c r="U65" s="13">
        <v>6</v>
      </c>
      <c r="V65" s="9">
        <v>6</v>
      </c>
      <c r="W65" s="9">
        <v>6</v>
      </c>
      <c r="X65" s="9">
        <v>6</v>
      </c>
      <c r="Y65" s="9">
        <v>6</v>
      </c>
      <c r="Z65" s="28">
        <v>6</v>
      </c>
      <c r="AA65" s="20">
        <v>7</v>
      </c>
      <c r="AB65" s="108">
        <f t="shared" si="1"/>
        <v>1</v>
      </c>
      <c r="AC65" s="108">
        <f t="shared" si="2"/>
        <v>1</v>
      </c>
      <c r="AD65" s="109">
        <f t="shared" si="3"/>
        <v>1.6159937207101138E-2</v>
      </c>
      <c r="AE65" s="73">
        <f t="shared" si="8"/>
        <v>16.670000000000002</v>
      </c>
      <c r="AF65" s="110"/>
    </row>
    <row r="66" spans="1:32" x14ac:dyDescent="0.2">
      <c r="A66" s="117"/>
      <c r="B66" s="117" t="s">
        <v>85</v>
      </c>
      <c r="C66" s="116" t="s">
        <v>87</v>
      </c>
      <c r="D66" s="10">
        <v>0</v>
      </c>
      <c r="E66" s="11">
        <v>0</v>
      </c>
      <c r="F66" s="10">
        <v>0</v>
      </c>
      <c r="G66" s="11">
        <v>0</v>
      </c>
      <c r="H66" s="10">
        <v>0</v>
      </c>
      <c r="I66" s="11">
        <v>0</v>
      </c>
      <c r="J66" s="10">
        <v>0</v>
      </c>
      <c r="K66" s="11">
        <v>0</v>
      </c>
      <c r="L66" s="10">
        <v>0</v>
      </c>
      <c r="M66" s="11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1">
        <v>0</v>
      </c>
      <c r="U66" s="13">
        <v>0</v>
      </c>
      <c r="V66" s="11">
        <v>0</v>
      </c>
      <c r="W66" s="11">
        <v>0</v>
      </c>
      <c r="X66" s="11">
        <v>0</v>
      </c>
      <c r="Y66" s="11">
        <v>0</v>
      </c>
      <c r="Z66" s="20">
        <v>0</v>
      </c>
      <c r="AA66" s="20">
        <v>0</v>
      </c>
      <c r="AB66" s="108">
        <f t="shared" si="1"/>
        <v>0</v>
      </c>
      <c r="AC66" s="108">
        <f t="shared" si="2"/>
        <v>0</v>
      </c>
      <c r="AD66" s="109">
        <f t="shared" si="3"/>
        <v>0</v>
      </c>
      <c r="AE66" s="73" t="e">
        <f t="shared" si="8"/>
        <v>#DIV/0!</v>
      </c>
      <c r="AF66" s="110"/>
    </row>
    <row r="67" spans="1:32" x14ac:dyDescent="0.2">
      <c r="A67" s="117"/>
      <c r="B67" s="117"/>
      <c r="C67" s="120" t="s">
        <v>60</v>
      </c>
      <c r="D67" s="10">
        <v>0</v>
      </c>
      <c r="E67" s="11">
        <v>0</v>
      </c>
      <c r="F67" s="10">
        <v>0</v>
      </c>
      <c r="G67" s="11">
        <v>0</v>
      </c>
      <c r="H67" s="10">
        <v>0</v>
      </c>
      <c r="I67" s="11">
        <v>0</v>
      </c>
      <c r="J67" s="10">
        <v>0</v>
      </c>
      <c r="K67" s="11">
        <v>0</v>
      </c>
      <c r="L67" s="10">
        <v>0</v>
      </c>
      <c r="M67" s="11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1">
        <v>0</v>
      </c>
      <c r="U67" s="13">
        <v>0</v>
      </c>
      <c r="V67" s="15">
        <v>0</v>
      </c>
      <c r="W67" s="15">
        <v>0</v>
      </c>
      <c r="X67" s="15">
        <v>0</v>
      </c>
      <c r="Y67" s="15">
        <v>0</v>
      </c>
      <c r="Z67" s="26">
        <v>0</v>
      </c>
      <c r="AA67" s="20">
        <v>0</v>
      </c>
      <c r="AB67" s="108">
        <f t="shared" si="1"/>
        <v>0</v>
      </c>
      <c r="AC67" s="108">
        <f t="shared" si="2"/>
        <v>0</v>
      </c>
      <c r="AD67" s="109">
        <f t="shared" si="3"/>
        <v>0</v>
      </c>
      <c r="AE67" s="73" t="e">
        <f t="shared" si="8"/>
        <v>#DIV/0!</v>
      </c>
      <c r="AF67" s="110"/>
    </row>
    <row r="68" spans="1:32" x14ac:dyDescent="0.2">
      <c r="A68" s="117"/>
      <c r="B68" s="117"/>
      <c r="C68" s="129" t="s">
        <v>34</v>
      </c>
      <c r="D68" s="19">
        <f>SUM(D65:D67)</f>
        <v>8</v>
      </c>
      <c r="E68" s="17">
        <f t="shared" ref="E68:M68" si="17">SUM(E65:E67)</f>
        <v>9</v>
      </c>
      <c r="F68" s="16">
        <f t="shared" si="17"/>
        <v>9</v>
      </c>
      <c r="G68" s="17">
        <f t="shared" si="17"/>
        <v>9</v>
      </c>
      <c r="H68" s="16">
        <f t="shared" si="17"/>
        <v>9</v>
      </c>
      <c r="I68" s="17">
        <f t="shared" si="17"/>
        <v>8</v>
      </c>
      <c r="J68" s="16">
        <f t="shared" si="17"/>
        <v>7</v>
      </c>
      <c r="K68" s="17">
        <f t="shared" si="17"/>
        <v>6</v>
      </c>
      <c r="L68" s="16">
        <f t="shared" si="17"/>
        <v>6</v>
      </c>
      <c r="M68" s="17">
        <f t="shared" si="17"/>
        <v>6</v>
      </c>
      <c r="N68" s="6">
        <v>6</v>
      </c>
      <c r="O68" s="6">
        <v>6</v>
      </c>
      <c r="P68" s="6">
        <v>7</v>
      </c>
      <c r="Q68" s="6">
        <v>8</v>
      </c>
      <c r="R68" s="6">
        <v>6</v>
      </c>
      <c r="S68" s="6">
        <v>6</v>
      </c>
      <c r="T68" s="7">
        <v>6</v>
      </c>
      <c r="U68" s="8">
        <v>6</v>
      </c>
      <c r="V68" s="4">
        <v>6</v>
      </c>
      <c r="W68" s="9">
        <v>6</v>
      </c>
      <c r="X68" s="9">
        <v>6</v>
      </c>
      <c r="Y68" s="9">
        <v>6</v>
      </c>
      <c r="Z68" s="28">
        <v>6</v>
      </c>
      <c r="AA68" s="4">
        <v>7</v>
      </c>
      <c r="AB68" s="108">
        <f t="shared" si="1"/>
        <v>1</v>
      </c>
      <c r="AC68" s="108">
        <f t="shared" si="2"/>
        <v>1</v>
      </c>
      <c r="AD68" s="109">
        <f t="shared" si="3"/>
        <v>1.6159937207101138E-2</v>
      </c>
      <c r="AE68" s="73">
        <f t="shared" si="8"/>
        <v>16.670000000000002</v>
      </c>
      <c r="AF68" s="110"/>
    </row>
    <row r="69" spans="1:32" x14ac:dyDescent="0.2">
      <c r="A69" s="118"/>
      <c r="B69" s="106"/>
      <c r="C69" s="107" t="s">
        <v>88</v>
      </c>
      <c r="D69" s="19">
        <f>D61+D64+D68</f>
        <v>547</v>
      </c>
      <c r="E69" s="17">
        <f t="shared" ref="E69:M69" si="18">E61+E64+E68</f>
        <v>558</v>
      </c>
      <c r="F69" s="16">
        <f t="shared" si="18"/>
        <v>557</v>
      </c>
      <c r="G69" s="17">
        <f t="shared" si="18"/>
        <v>551</v>
      </c>
      <c r="H69" s="16">
        <f t="shared" si="18"/>
        <v>547</v>
      </c>
      <c r="I69" s="17">
        <f t="shared" si="18"/>
        <v>557</v>
      </c>
      <c r="J69" s="16">
        <f t="shared" si="18"/>
        <v>546</v>
      </c>
      <c r="K69" s="17">
        <f t="shared" si="18"/>
        <v>538</v>
      </c>
      <c r="L69" s="16">
        <f t="shared" si="18"/>
        <v>546</v>
      </c>
      <c r="M69" s="17">
        <f t="shared" si="18"/>
        <v>510</v>
      </c>
      <c r="N69" s="6">
        <v>392</v>
      </c>
      <c r="O69" s="6">
        <v>376</v>
      </c>
      <c r="P69" s="6">
        <v>363</v>
      </c>
      <c r="Q69" s="6">
        <v>301</v>
      </c>
      <c r="R69" s="6">
        <v>287</v>
      </c>
      <c r="S69" s="6">
        <v>293</v>
      </c>
      <c r="T69" s="7">
        <v>292</v>
      </c>
      <c r="U69" s="8">
        <v>288</v>
      </c>
      <c r="V69" s="4">
        <v>293</v>
      </c>
      <c r="W69" s="4">
        <v>291</v>
      </c>
      <c r="X69" s="4">
        <v>290</v>
      </c>
      <c r="Y69" s="4">
        <v>287</v>
      </c>
      <c r="Z69" s="6">
        <v>291</v>
      </c>
      <c r="AA69" s="4">
        <v>297</v>
      </c>
      <c r="AB69" s="108">
        <f t="shared" si="1"/>
        <v>6</v>
      </c>
      <c r="AC69" s="108">
        <f t="shared" si="2"/>
        <v>4</v>
      </c>
      <c r="AD69" s="109">
        <f t="shared" si="3"/>
        <v>0.68564305007271964</v>
      </c>
      <c r="AE69" s="73">
        <f t="shared" si="8"/>
        <v>2.0499999999999998</v>
      </c>
      <c r="AF69" s="110"/>
    </row>
    <row r="70" spans="1:32" x14ac:dyDescent="0.2">
      <c r="A70" s="112" t="s">
        <v>89</v>
      </c>
      <c r="B70" s="112" t="s">
        <v>89</v>
      </c>
      <c r="C70" s="130" t="s">
        <v>90</v>
      </c>
      <c r="D70" s="10">
        <v>202</v>
      </c>
      <c r="E70" s="11">
        <v>192</v>
      </c>
      <c r="F70" s="10">
        <v>205</v>
      </c>
      <c r="G70" s="11">
        <v>211</v>
      </c>
      <c r="H70" s="10">
        <v>213</v>
      </c>
      <c r="I70" s="11">
        <v>212</v>
      </c>
      <c r="J70" s="10">
        <v>215</v>
      </c>
      <c r="K70" s="11">
        <v>214</v>
      </c>
      <c r="L70" s="10">
        <v>225</v>
      </c>
      <c r="M70" s="11">
        <v>215</v>
      </c>
      <c r="N70" s="11">
        <v>175</v>
      </c>
      <c r="O70" s="11">
        <v>180</v>
      </c>
      <c r="P70" s="11">
        <v>178</v>
      </c>
      <c r="Q70" s="11">
        <v>182</v>
      </c>
      <c r="R70" s="11">
        <v>191</v>
      </c>
      <c r="S70" s="11">
        <v>195</v>
      </c>
      <c r="T70" s="21">
        <v>190</v>
      </c>
      <c r="U70" s="13">
        <v>183</v>
      </c>
      <c r="V70" s="9">
        <v>184</v>
      </c>
      <c r="W70" s="9">
        <v>201</v>
      </c>
      <c r="X70" s="9">
        <v>196</v>
      </c>
      <c r="Y70" s="9">
        <v>203</v>
      </c>
      <c r="Z70" s="28">
        <v>198</v>
      </c>
      <c r="AA70" s="20">
        <v>189</v>
      </c>
      <c r="AB70" s="108">
        <f t="shared" si="1"/>
        <v>-9</v>
      </c>
      <c r="AC70" s="108">
        <f t="shared" si="2"/>
        <v>5</v>
      </c>
      <c r="AD70" s="109">
        <f t="shared" si="3"/>
        <v>0.43631830459173071</v>
      </c>
      <c r="AE70" s="73">
        <f t="shared" si="8"/>
        <v>-4.62</v>
      </c>
      <c r="AF70" s="110"/>
    </row>
    <row r="71" spans="1:32" x14ac:dyDescent="0.2">
      <c r="A71" s="117"/>
      <c r="B71" s="117"/>
      <c r="C71" s="129" t="s">
        <v>91</v>
      </c>
      <c r="D71" s="10">
        <v>55</v>
      </c>
      <c r="E71" s="11">
        <v>54</v>
      </c>
      <c r="F71" s="10">
        <v>56</v>
      </c>
      <c r="G71" s="11">
        <v>49</v>
      </c>
      <c r="H71" s="10">
        <v>50</v>
      </c>
      <c r="I71" s="11">
        <v>45</v>
      </c>
      <c r="J71" s="10">
        <v>46</v>
      </c>
      <c r="K71" s="11">
        <v>46</v>
      </c>
      <c r="L71" s="10">
        <v>47</v>
      </c>
      <c r="M71" s="11">
        <v>47</v>
      </c>
      <c r="N71" s="11">
        <v>40</v>
      </c>
      <c r="O71" s="11">
        <v>34</v>
      </c>
      <c r="P71" s="11">
        <v>34</v>
      </c>
      <c r="Q71" s="11">
        <v>24</v>
      </c>
      <c r="R71" s="11">
        <v>23</v>
      </c>
      <c r="S71" s="11">
        <v>23</v>
      </c>
      <c r="T71" s="21">
        <v>23</v>
      </c>
      <c r="U71" s="13">
        <v>22</v>
      </c>
      <c r="V71" s="11">
        <v>22</v>
      </c>
      <c r="W71" s="11">
        <v>23</v>
      </c>
      <c r="X71" s="11">
        <v>23</v>
      </c>
      <c r="Y71" s="11">
        <v>26</v>
      </c>
      <c r="Z71" s="20">
        <v>24</v>
      </c>
      <c r="AA71" s="20">
        <v>26</v>
      </c>
      <c r="AB71" s="108">
        <f t="shared" si="1"/>
        <v>2</v>
      </c>
      <c r="AC71" s="108">
        <f t="shared" si="2"/>
        <v>4</v>
      </c>
      <c r="AD71" s="109">
        <f t="shared" si="3"/>
        <v>6.0022623912089942E-2</v>
      </c>
      <c r="AE71" s="73">
        <f t="shared" si="8"/>
        <v>8.6999999999999993</v>
      </c>
      <c r="AF71" s="110"/>
    </row>
    <row r="72" spans="1:32" x14ac:dyDescent="0.2">
      <c r="A72" s="117"/>
      <c r="B72" s="117"/>
      <c r="C72" s="129" t="s">
        <v>60</v>
      </c>
      <c r="D72" s="10">
        <v>0</v>
      </c>
      <c r="E72" s="11">
        <v>0</v>
      </c>
      <c r="F72" s="10">
        <v>0</v>
      </c>
      <c r="G72" s="11">
        <v>0</v>
      </c>
      <c r="H72" s="10">
        <v>0</v>
      </c>
      <c r="I72" s="11">
        <v>0</v>
      </c>
      <c r="J72" s="10">
        <v>0</v>
      </c>
      <c r="K72" s="11">
        <v>0</v>
      </c>
      <c r="L72" s="10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21">
        <v>0</v>
      </c>
      <c r="U72" s="13">
        <v>0</v>
      </c>
      <c r="V72" s="15">
        <v>0</v>
      </c>
      <c r="W72" s="15">
        <v>0</v>
      </c>
      <c r="X72" s="15">
        <v>0</v>
      </c>
      <c r="Y72" s="15">
        <v>0</v>
      </c>
      <c r="Z72" s="26">
        <v>0</v>
      </c>
      <c r="AA72" s="20">
        <v>0</v>
      </c>
      <c r="AB72" s="108">
        <f t="shared" si="1"/>
        <v>0</v>
      </c>
      <c r="AC72" s="108">
        <f t="shared" si="2"/>
        <v>0</v>
      </c>
      <c r="AD72" s="109">
        <f t="shared" si="3"/>
        <v>0</v>
      </c>
      <c r="AE72" s="73" t="e">
        <f t="shared" si="8"/>
        <v>#DIV/0!</v>
      </c>
      <c r="AF72" s="110"/>
    </row>
    <row r="73" spans="1:32" x14ac:dyDescent="0.2">
      <c r="A73" s="117"/>
      <c r="B73" s="118"/>
      <c r="C73" s="119" t="s">
        <v>34</v>
      </c>
      <c r="D73" s="19">
        <f>SUM(D70:D72)</f>
        <v>257</v>
      </c>
      <c r="E73" s="17">
        <f t="shared" ref="E73:M73" si="19">SUM(E70:E72)</f>
        <v>246</v>
      </c>
      <c r="F73" s="16">
        <f t="shared" si="19"/>
        <v>261</v>
      </c>
      <c r="G73" s="17">
        <f t="shared" si="19"/>
        <v>260</v>
      </c>
      <c r="H73" s="16">
        <f t="shared" si="19"/>
        <v>263</v>
      </c>
      <c r="I73" s="17">
        <f t="shared" si="19"/>
        <v>257</v>
      </c>
      <c r="J73" s="16">
        <f t="shared" si="19"/>
        <v>261</v>
      </c>
      <c r="K73" s="17">
        <f t="shared" si="19"/>
        <v>260</v>
      </c>
      <c r="L73" s="16">
        <f t="shared" si="19"/>
        <v>272</v>
      </c>
      <c r="M73" s="17">
        <f t="shared" si="19"/>
        <v>262</v>
      </c>
      <c r="N73" s="6">
        <v>215</v>
      </c>
      <c r="O73" s="6">
        <v>214</v>
      </c>
      <c r="P73" s="6">
        <v>212</v>
      </c>
      <c r="Q73" s="6">
        <v>206</v>
      </c>
      <c r="R73" s="6">
        <v>214</v>
      </c>
      <c r="S73" s="6">
        <v>218</v>
      </c>
      <c r="T73" s="7">
        <v>213</v>
      </c>
      <c r="U73" s="8">
        <v>205</v>
      </c>
      <c r="V73" s="4">
        <v>206</v>
      </c>
      <c r="W73" s="9">
        <v>224</v>
      </c>
      <c r="X73" s="9">
        <v>219</v>
      </c>
      <c r="Y73" s="9">
        <v>229</v>
      </c>
      <c r="Z73" s="28">
        <v>222</v>
      </c>
      <c r="AA73" s="4">
        <v>215</v>
      </c>
      <c r="AB73" s="108">
        <f t="shared" si="1"/>
        <v>-7</v>
      </c>
      <c r="AC73" s="108">
        <f t="shared" si="2"/>
        <v>9</v>
      </c>
      <c r="AD73" s="109">
        <f t="shared" si="3"/>
        <v>0.49634092850382067</v>
      </c>
      <c r="AE73" s="73">
        <f t="shared" si="8"/>
        <v>-3.21</v>
      </c>
      <c r="AF73" s="110"/>
    </row>
    <row r="74" spans="1:32" x14ac:dyDescent="0.2">
      <c r="A74" s="117"/>
      <c r="B74" s="106" t="s">
        <v>93</v>
      </c>
      <c r="C74" s="107" t="s">
        <v>92</v>
      </c>
      <c r="D74" s="3">
        <v>27</v>
      </c>
      <c r="E74" s="4">
        <v>29</v>
      </c>
      <c r="F74" s="5">
        <v>29</v>
      </c>
      <c r="G74" s="4">
        <v>32</v>
      </c>
      <c r="H74" s="5">
        <v>34</v>
      </c>
      <c r="I74" s="4">
        <v>36</v>
      </c>
      <c r="J74" s="5">
        <v>38</v>
      </c>
      <c r="K74" s="4">
        <v>45</v>
      </c>
      <c r="L74" s="5">
        <v>45</v>
      </c>
      <c r="M74" s="4">
        <v>43</v>
      </c>
      <c r="N74" s="6">
        <v>29</v>
      </c>
      <c r="O74" s="6">
        <v>30</v>
      </c>
      <c r="P74" s="6">
        <v>28</v>
      </c>
      <c r="Q74" s="6">
        <v>28</v>
      </c>
      <c r="R74" s="6">
        <v>36</v>
      </c>
      <c r="S74" s="6">
        <v>38</v>
      </c>
      <c r="T74" s="7">
        <v>56</v>
      </c>
      <c r="U74" s="8">
        <v>76</v>
      </c>
      <c r="V74" s="4">
        <v>83</v>
      </c>
      <c r="W74" s="9">
        <v>87</v>
      </c>
      <c r="X74" s="9">
        <v>108</v>
      </c>
      <c r="Y74" s="9">
        <v>103</v>
      </c>
      <c r="Z74" s="28">
        <v>111</v>
      </c>
      <c r="AA74" s="4">
        <v>119</v>
      </c>
      <c r="AB74" s="108">
        <f t="shared" si="1"/>
        <v>8</v>
      </c>
      <c r="AC74" s="108">
        <f t="shared" si="2"/>
        <v>36</v>
      </c>
      <c r="AD74" s="109">
        <f t="shared" si="3"/>
        <v>0.27471893252071933</v>
      </c>
      <c r="AE74" s="73">
        <f t="shared" ref="AE74:AE105" si="20">ROUND(AB74/S74*100,2)</f>
        <v>21.05</v>
      </c>
      <c r="AF74" s="110"/>
    </row>
    <row r="75" spans="1:32" x14ac:dyDescent="0.2">
      <c r="A75" s="118"/>
      <c r="B75" s="131"/>
      <c r="C75" s="122" t="s">
        <v>94</v>
      </c>
      <c r="D75" s="19">
        <f>D73+D74</f>
        <v>284</v>
      </c>
      <c r="E75" s="17">
        <f t="shared" ref="E75:M75" si="21">E73+E74</f>
        <v>275</v>
      </c>
      <c r="F75" s="16">
        <f t="shared" si="21"/>
        <v>290</v>
      </c>
      <c r="G75" s="17">
        <f t="shared" si="21"/>
        <v>292</v>
      </c>
      <c r="H75" s="16">
        <f t="shared" si="21"/>
        <v>297</v>
      </c>
      <c r="I75" s="17">
        <f t="shared" si="21"/>
        <v>293</v>
      </c>
      <c r="J75" s="16">
        <f t="shared" si="21"/>
        <v>299</v>
      </c>
      <c r="K75" s="17">
        <f t="shared" si="21"/>
        <v>305</v>
      </c>
      <c r="L75" s="16">
        <f t="shared" si="21"/>
        <v>317</v>
      </c>
      <c r="M75" s="17">
        <f t="shared" si="21"/>
        <v>305</v>
      </c>
      <c r="N75" s="6">
        <v>244</v>
      </c>
      <c r="O75" s="6">
        <v>244</v>
      </c>
      <c r="P75" s="6">
        <v>240</v>
      </c>
      <c r="Q75" s="6">
        <v>234</v>
      </c>
      <c r="R75" s="6">
        <v>250</v>
      </c>
      <c r="S75" s="6">
        <v>256</v>
      </c>
      <c r="T75" s="7">
        <v>269</v>
      </c>
      <c r="U75" s="8">
        <v>281</v>
      </c>
      <c r="V75" s="4">
        <v>289</v>
      </c>
      <c r="W75" s="9">
        <v>311</v>
      </c>
      <c r="X75" s="9">
        <v>327</v>
      </c>
      <c r="Y75" s="9">
        <v>332</v>
      </c>
      <c r="Z75" s="28">
        <v>333</v>
      </c>
      <c r="AA75" s="4">
        <v>334</v>
      </c>
      <c r="AB75" s="108">
        <f t="shared" ref="AB75:AB127" si="22">AA75-Z75</f>
        <v>1</v>
      </c>
      <c r="AC75" s="108">
        <f t="shared" ref="AC75:AC127" si="23">AA75-V75</f>
        <v>45</v>
      </c>
      <c r="AD75" s="109">
        <f t="shared" ref="AD75:AD127" si="24">AA75/AA$127*100</f>
        <v>0.77105986102454005</v>
      </c>
      <c r="AE75" s="73">
        <f t="shared" si="20"/>
        <v>0.39</v>
      </c>
      <c r="AF75" s="110"/>
    </row>
    <row r="76" spans="1:32" x14ac:dyDescent="0.2">
      <c r="A76" s="124" t="s">
        <v>95</v>
      </c>
      <c r="B76" s="124" t="s">
        <v>95</v>
      </c>
      <c r="C76" s="116" t="s">
        <v>96</v>
      </c>
      <c r="D76" s="10">
        <v>1761</v>
      </c>
      <c r="E76" s="11">
        <v>1756</v>
      </c>
      <c r="F76" s="10">
        <v>1756</v>
      </c>
      <c r="G76" s="11">
        <v>1767</v>
      </c>
      <c r="H76" s="10">
        <v>1752</v>
      </c>
      <c r="I76" s="11">
        <v>1700</v>
      </c>
      <c r="J76" s="10">
        <v>1699</v>
      </c>
      <c r="K76" s="11">
        <v>1683</v>
      </c>
      <c r="L76" s="10">
        <v>1644</v>
      </c>
      <c r="M76" s="11">
        <v>1624</v>
      </c>
      <c r="N76" s="20">
        <v>1301</v>
      </c>
      <c r="O76" s="20">
        <v>1303</v>
      </c>
      <c r="P76" s="20">
        <v>1268</v>
      </c>
      <c r="Q76" s="20">
        <v>1142</v>
      </c>
      <c r="R76" s="20">
        <v>987</v>
      </c>
      <c r="S76" s="20">
        <v>993</v>
      </c>
      <c r="T76" s="21">
        <v>988</v>
      </c>
      <c r="U76" s="13">
        <v>1023</v>
      </c>
      <c r="V76" s="9">
        <v>1029</v>
      </c>
      <c r="W76" s="9">
        <v>1040</v>
      </c>
      <c r="X76" s="9">
        <v>1068</v>
      </c>
      <c r="Y76" s="9">
        <v>1120</v>
      </c>
      <c r="Z76" s="28">
        <v>1118</v>
      </c>
      <c r="AA76" s="20">
        <v>1133</v>
      </c>
      <c r="AB76" s="108">
        <f t="shared" si="22"/>
        <v>15</v>
      </c>
      <c r="AC76" s="108">
        <f t="shared" si="23"/>
        <v>104</v>
      </c>
      <c r="AD76" s="109">
        <f t="shared" si="24"/>
        <v>2.6156012650922271</v>
      </c>
      <c r="AE76" s="73">
        <f t="shared" si="20"/>
        <v>1.51</v>
      </c>
      <c r="AF76" s="110"/>
    </row>
    <row r="77" spans="1:32" x14ac:dyDescent="0.2">
      <c r="A77" s="117"/>
      <c r="B77" s="117"/>
      <c r="C77" s="116" t="s">
        <v>97</v>
      </c>
      <c r="D77" s="10">
        <v>259</v>
      </c>
      <c r="E77" s="11">
        <v>251</v>
      </c>
      <c r="F77" s="10">
        <v>270</v>
      </c>
      <c r="G77" s="11">
        <v>258</v>
      </c>
      <c r="H77" s="10">
        <v>246</v>
      </c>
      <c r="I77" s="11">
        <v>251</v>
      </c>
      <c r="J77" s="10">
        <v>236</v>
      </c>
      <c r="K77" s="11">
        <v>232</v>
      </c>
      <c r="L77" s="10">
        <v>209</v>
      </c>
      <c r="M77" s="11">
        <v>193</v>
      </c>
      <c r="N77" s="20">
        <v>120</v>
      </c>
      <c r="O77" s="20">
        <v>110</v>
      </c>
      <c r="P77" s="20">
        <v>97</v>
      </c>
      <c r="Q77" s="20">
        <v>67</v>
      </c>
      <c r="R77" s="20">
        <v>61</v>
      </c>
      <c r="S77" s="20">
        <v>60</v>
      </c>
      <c r="T77" s="21">
        <v>50</v>
      </c>
      <c r="U77" s="13">
        <v>62</v>
      </c>
      <c r="V77" s="11">
        <v>61</v>
      </c>
      <c r="W77" s="11">
        <v>63</v>
      </c>
      <c r="X77" s="11">
        <v>78</v>
      </c>
      <c r="Y77" s="11">
        <v>82</v>
      </c>
      <c r="Z77" s="20">
        <v>87</v>
      </c>
      <c r="AA77" s="20">
        <v>85</v>
      </c>
      <c r="AB77" s="108">
        <f t="shared" si="22"/>
        <v>-2</v>
      </c>
      <c r="AC77" s="108">
        <f t="shared" si="23"/>
        <v>24</v>
      </c>
      <c r="AD77" s="109">
        <f t="shared" si="24"/>
        <v>0.19622780894337097</v>
      </c>
      <c r="AE77" s="73">
        <f t="shared" si="20"/>
        <v>-3.33</v>
      </c>
      <c r="AF77" s="110"/>
    </row>
    <row r="78" spans="1:32" x14ac:dyDescent="0.2">
      <c r="A78" s="117"/>
      <c r="B78" s="117"/>
      <c r="C78" s="116" t="s">
        <v>98</v>
      </c>
      <c r="D78" s="10">
        <v>14</v>
      </c>
      <c r="E78" s="11">
        <v>16</v>
      </c>
      <c r="F78" s="10">
        <v>16</v>
      </c>
      <c r="G78" s="11">
        <v>16</v>
      </c>
      <c r="H78" s="10">
        <v>16</v>
      </c>
      <c r="I78" s="11">
        <v>17</v>
      </c>
      <c r="J78" s="10">
        <v>16</v>
      </c>
      <c r="K78" s="11">
        <v>17</v>
      </c>
      <c r="L78" s="10">
        <v>19</v>
      </c>
      <c r="M78" s="11">
        <v>20</v>
      </c>
      <c r="N78" s="20">
        <v>13</v>
      </c>
      <c r="O78" s="20">
        <v>13</v>
      </c>
      <c r="P78" s="20">
        <v>12</v>
      </c>
      <c r="Q78" s="20">
        <v>10</v>
      </c>
      <c r="R78" s="20">
        <v>10</v>
      </c>
      <c r="S78" s="20">
        <v>10</v>
      </c>
      <c r="T78" s="21">
        <v>9</v>
      </c>
      <c r="U78" s="13">
        <v>9</v>
      </c>
      <c r="V78" s="15">
        <v>9</v>
      </c>
      <c r="W78" s="15">
        <v>9</v>
      </c>
      <c r="X78" s="15">
        <v>9</v>
      </c>
      <c r="Y78" s="15">
        <v>8</v>
      </c>
      <c r="Z78" s="26">
        <v>8</v>
      </c>
      <c r="AA78" s="20">
        <v>8</v>
      </c>
      <c r="AB78" s="108">
        <f t="shared" si="22"/>
        <v>0</v>
      </c>
      <c r="AC78" s="108">
        <f t="shared" si="23"/>
        <v>-1</v>
      </c>
      <c r="AD78" s="109">
        <f t="shared" si="24"/>
        <v>1.8468499665258445E-2</v>
      </c>
      <c r="AE78" s="73">
        <f t="shared" si="20"/>
        <v>0</v>
      </c>
      <c r="AF78" s="110"/>
    </row>
    <row r="79" spans="1:32" x14ac:dyDescent="0.2">
      <c r="A79" s="117"/>
      <c r="B79" s="118"/>
      <c r="C79" s="119" t="s">
        <v>34</v>
      </c>
      <c r="D79" s="19">
        <f>SUM(D76:D78)</f>
        <v>2034</v>
      </c>
      <c r="E79" s="17">
        <f t="shared" ref="E79:M79" si="25">SUM(E76:E78)</f>
        <v>2023</v>
      </c>
      <c r="F79" s="16">
        <f t="shared" si="25"/>
        <v>2042</v>
      </c>
      <c r="G79" s="17">
        <f t="shared" si="25"/>
        <v>2041</v>
      </c>
      <c r="H79" s="16">
        <f t="shared" si="25"/>
        <v>2014</v>
      </c>
      <c r="I79" s="17">
        <f t="shared" si="25"/>
        <v>1968</v>
      </c>
      <c r="J79" s="16">
        <f t="shared" si="25"/>
        <v>1951</v>
      </c>
      <c r="K79" s="17">
        <f t="shared" si="25"/>
        <v>1932</v>
      </c>
      <c r="L79" s="16">
        <f t="shared" si="25"/>
        <v>1872</v>
      </c>
      <c r="M79" s="17">
        <f t="shared" si="25"/>
        <v>1837</v>
      </c>
      <c r="N79" s="6">
        <v>1434</v>
      </c>
      <c r="O79" s="6">
        <v>1426</v>
      </c>
      <c r="P79" s="6">
        <v>1377</v>
      </c>
      <c r="Q79" s="6">
        <v>1219</v>
      </c>
      <c r="R79" s="6">
        <v>1058</v>
      </c>
      <c r="S79" s="6">
        <v>1063</v>
      </c>
      <c r="T79" s="7">
        <v>1047</v>
      </c>
      <c r="U79" s="8">
        <v>1094</v>
      </c>
      <c r="V79" s="4">
        <v>1099</v>
      </c>
      <c r="W79" s="9">
        <v>1112</v>
      </c>
      <c r="X79" s="9">
        <v>1155</v>
      </c>
      <c r="Y79" s="9">
        <v>1210</v>
      </c>
      <c r="Z79" s="28">
        <v>1213</v>
      </c>
      <c r="AA79" s="4">
        <v>1226</v>
      </c>
      <c r="AB79" s="108">
        <f t="shared" si="22"/>
        <v>13</v>
      </c>
      <c r="AC79" s="108">
        <f t="shared" si="23"/>
        <v>127</v>
      </c>
      <c r="AD79" s="109">
        <f t="shared" si="24"/>
        <v>2.8302975737008564</v>
      </c>
      <c r="AE79" s="73">
        <f t="shared" si="20"/>
        <v>1.22</v>
      </c>
      <c r="AF79" s="110"/>
    </row>
    <row r="80" spans="1:32" x14ac:dyDescent="0.2">
      <c r="A80" s="117"/>
      <c r="B80" s="106"/>
      <c r="C80" s="107" t="s">
        <v>99</v>
      </c>
      <c r="D80" s="3">
        <v>938</v>
      </c>
      <c r="E80" s="4">
        <v>963</v>
      </c>
      <c r="F80" s="5">
        <v>994</v>
      </c>
      <c r="G80" s="4">
        <v>1030</v>
      </c>
      <c r="H80" s="5">
        <v>1043</v>
      </c>
      <c r="I80" s="4">
        <v>1065</v>
      </c>
      <c r="J80" s="5">
        <v>1093</v>
      </c>
      <c r="K80" s="4">
        <v>1095</v>
      </c>
      <c r="L80" s="5">
        <v>1111</v>
      </c>
      <c r="M80" s="4">
        <v>1077</v>
      </c>
      <c r="N80" s="6">
        <v>944</v>
      </c>
      <c r="O80" s="6">
        <v>920</v>
      </c>
      <c r="P80" s="6">
        <v>878</v>
      </c>
      <c r="Q80" s="6">
        <v>798</v>
      </c>
      <c r="R80" s="6">
        <v>809</v>
      </c>
      <c r="S80" s="6">
        <v>811</v>
      </c>
      <c r="T80" s="7">
        <v>824</v>
      </c>
      <c r="U80" s="8">
        <v>810</v>
      </c>
      <c r="V80" s="4">
        <v>804</v>
      </c>
      <c r="W80" s="9">
        <v>814</v>
      </c>
      <c r="X80" s="9">
        <v>799</v>
      </c>
      <c r="Y80" s="9">
        <v>822</v>
      </c>
      <c r="Z80" s="28">
        <v>818</v>
      </c>
      <c r="AA80" s="4">
        <v>843</v>
      </c>
      <c r="AB80" s="108">
        <f t="shared" si="22"/>
        <v>25</v>
      </c>
      <c r="AC80" s="108">
        <f t="shared" si="23"/>
        <v>39</v>
      </c>
      <c r="AD80" s="109">
        <f t="shared" si="24"/>
        <v>1.9461181522266084</v>
      </c>
      <c r="AE80" s="73">
        <f t="shared" si="20"/>
        <v>3.08</v>
      </c>
      <c r="AF80" s="110"/>
    </row>
    <row r="81" spans="1:36" x14ac:dyDescent="0.2">
      <c r="A81" s="117"/>
      <c r="B81" s="112" t="s">
        <v>100</v>
      </c>
      <c r="C81" s="113" t="s">
        <v>102</v>
      </c>
      <c r="D81" s="10">
        <v>1034</v>
      </c>
      <c r="E81" s="11">
        <v>1091</v>
      </c>
      <c r="F81" s="10">
        <v>1134</v>
      </c>
      <c r="G81" s="11">
        <v>1153</v>
      </c>
      <c r="H81" s="10">
        <v>1143</v>
      </c>
      <c r="I81" s="11">
        <v>1146</v>
      </c>
      <c r="J81" s="10">
        <v>1116</v>
      </c>
      <c r="K81" s="11">
        <v>1093</v>
      </c>
      <c r="L81" s="10">
        <v>1087</v>
      </c>
      <c r="M81" s="11">
        <v>1027</v>
      </c>
      <c r="N81" s="20">
        <v>803</v>
      </c>
      <c r="O81" s="20">
        <v>762</v>
      </c>
      <c r="P81" s="20">
        <v>715</v>
      </c>
      <c r="Q81" s="20">
        <v>596</v>
      </c>
      <c r="R81" s="20">
        <v>553</v>
      </c>
      <c r="S81" s="20">
        <v>549</v>
      </c>
      <c r="T81" s="21">
        <v>570</v>
      </c>
      <c r="U81" s="13">
        <v>571</v>
      </c>
      <c r="V81" s="9">
        <v>568</v>
      </c>
      <c r="W81" s="9">
        <v>571</v>
      </c>
      <c r="X81" s="9">
        <v>581</v>
      </c>
      <c r="Y81" s="9">
        <v>591</v>
      </c>
      <c r="Z81" s="28">
        <v>610</v>
      </c>
      <c r="AA81" s="20">
        <v>615</v>
      </c>
      <c r="AB81" s="108">
        <f t="shared" si="22"/>
        <v>5</v>
      </c>
      <c r="AC81" s="108">
        <f t="shared" si="23"/>
        <v>47</v>
      </c>
      <c r="AD81" s="109">
        <f t="shared" si="24"/>
        <v>1.4197659117667429</v>
      </c>
      <c r="AE81" s="73">
        <f t="shared" si="20"/>
        <v>0.91</v>
      </c>
      <c r="AF81" s="110"/>
    </row>
    <row r="82" spans="1:36" x14ac:dyDescent="0.2">
      <c r="A82" s="117"/>
      <c r="B82" s="117" t="s">
        <v>101</v>
      </c>
      <c r="C82" s="120" t="s">
        <v>103</v>
      </c>
      <c r="D82" s="10">
        <v>571</v>
      </c>
      <c r="E82" s="11">
        <v>575</v>
      </c>
      <c r="F82" s="10">
        <v>601</v>
      </c>
      <c r="G82" s="11">
        <v>629</v>
      </c>
      <c r="H82" s="10">
        <v>626</v>
      </c>
      <c r="I82" s="11">
        <v>670</v>
      </c>
      <c r="J82" s="10">
        <v>668</v>
      </c>
      <c r="K82" s="11">
        <v>659</v>
      </c>
      <c r="L82" s="10">
        <v>639</v>
      </c>
      <c r="M82" s="11">
        <v>626</v>
      </c>
      <c r="N82" s="20">
        <v>469</v>
      </c>
      <c r="O82" s="20">
        <v>458</v>
      </c>
      <c r="P82" s="20">
        <v>433</v>
      </c>
      <c r="Q82" s="20">
        <v>352</v>
      </c>
      <c r="R82" s="20">
        <v>303</v>
      </c>
      <c r="S82" s="20">
        <v>292</v>
      </c>
      <c r="T82" s="21">
        <v>282</v>
      </c>
      <c r="U82" s="13">
        <v>281</v>
      </c>
      <c r="V82" s="15">
        <v>282</v>
      </c>
      <c r="W82" s="15">
        <v>298</v>
      </c>
      <c r="X82" s="15">
        <v>314</v>
      </c>
      <c r="Y82" s="15">
        <v>297</v>
      </c>
      <c r="Z82" s="26">
        <v>309</v>
      </c>
      <c r="AA82" s="20">
        <v>316</v>
      </c>
      <c r="AB82" s="108">
        <f t="shared" si="22"/>
        <v>7</v>
      </c>
      <c r="AC82" s="108">
        <f t="shared" si="23"/>
        <v>34</v>
      </c>
      <c r="AD82" s="109">
        <f t="shared" si="24"/>
        <v>0.72950573677770858</v>
      </c>
      <c r="AE82" s="73">
        <f t="shared" si="20"/>
        <v>2.4</v>
      </c>
      <c r="AF82" s="110"/>
    </row>
    <row r="83" spans="1:36" x14ac:dyDescent="0.2">
      <c r="A83" s="117"/>
      <c r="B83" s="118"/>
      <c r="C83" s="119" t="s">
        <v>34</v>
      </c>
      <c r="D83" s="19">
        <f>SUM(D81:D82)</f>
        <v>1605</v>
      </c>
      <c r="E83" s="17">
        <f t="shared" ref="E83:M83" si="26">SUM(E81:E82)</f>
        <v>1666</v>
      </c>
      <c r="F83" s="16">
        <f t="shared" si="26"/>
        <v>1735</v>
      </c>
      <c r="G83" s="17">
        <f t="shared" si="26"/>
        <v>1782</v>
      </c>
      <c r="H83" s="16">
        <f t="shared" si="26"/>
        <v>1769</v>
      </c>
      <c r="I83" s="17">
        <f t="shared" si="26"/>
        <v>1816</v>
      </c>
      <c r="J83" s="16">
        <f t="shared" si="26"/>
        <v>1784</v>
      </c>
      <c r="K83" s="17">
        <f t="shared" si="26"/>
        <v>1752</v>
      </c>
      <c r="L83" s="16">
        <f t="shared" si="26"/>
        <v>1726</v>
      </c>
      <c r="M83" s="17">
        <f t="shared" si="26"/>
        <v>1653</v>
      </c>
      <c r="N83" s="6">
        <v>1272</v>
      </c>
      <c r="O83" s="6">
        <v>1220</v>
      </c>
      <c r="P83" s="6">
        <v>1148</v>
      </c>
      <c r="Q83" s="6">
        <v>948</v>
      </c>
      <c r="R83" s="6">
        <v>856</v>
      </c>
      <c r="S83" s="6">
        <v>841</v>
      </c>
      <c r="T83" s="7">
        <v>852</v>
      </c>
      <c r="U83" s="8">
        <v>852</v>
      </c>
      <c r="V83" s="4">
        <v>850</v>
      </c>
      <c r="W83" s="9">
        <v>869</v>
      </c>
      <c r="X83" s="9">
        <v>895</v>
      </c>
      <c r="Y83" s="9">
        <v>888</v>
      </c>
      <c r="Z83" s="28">
        <v>919</v>
      </c>
      <c r="AA83" s="4">
        <v>931</v>
      </c>
      <c r="AB83" s="108">
        <f t="shared" si="22"/>
        <v>12</v>
      </c>
      <c r="AC83" s="108">
        <f t="shared" si="23"/>
        <v>81</v>
      </c>
      <c r="AD83" s="109">
        <f t="shared" si="24"/>
        <v>2.1492716485444512</v>
      </c>
      <c r="AE83" s="73">
        <f t="shared" si="20"/>
        <v>1.43</v>
      </c>
      <c r="AF83" s="110"/>
    </row>
    <row r="84" spans="1:36" x14ac:dyDescent="0.2">
      <c r="A84" s="117"/>
      <c r="B84" s="106"/>
      <c r="C84" s="107" t="s">
        <v>104</v>
      </c>
      <c r="D84" s="3">
        <v>7</v>
      </c>
      <c r="E84" s="4">
        <v>7</v>
      </c>
      <c r="F84" s="5">
        <v>7</v>
      </c>
      <c r="G84" s="4">
        <v>6</v>
      </c>
      <c r="H84" s="5">
        <v>6</v>
      </c>
      <c r="I84" s="4">
        <v>6</v>
      </c>
      <c r="J84" s="5">
        <v>6</v>
      </c>
      <c r="K84" s="4">
        <v>6</v>
      </c>
      <c r="L84" s="5">
        <v>6</v>
      </c>
      <c r="M84" s="4">
        <v>6</v>
      </c>
      <c r="N84" s="6">
        <v>4</v>
      </c>
      <c r="O84" s="6">
        <v>3</v>
      </c>
      <c r="P84" s="6">
        <v>4</v>
      </c>
      <c r="Q84" s="6">
        <v>5</v>
      </c>
      <c r="R84" s="6">
        <v>5</v>
      </c>
      <c r="S84" s="6">
        <v>3</v>
      </c>
      <c r="T84" s="7">
        <v>3</v>
      </c>
      <c r="U84" s="8">
        <v>2</v>
      </c>
      <c r="V84" s="4">
        <v>2</v>
      </c>
      <c r="W84" s="9">
        <v>2</v>
      </c>
      <c r="X84" s="9">
        <v>2</v>
      </c>
      <c r="Y84" s="9">
        <v>2</v>
      </c>
      <c r="Z84" s="28">
        <v>3</v>
      </c>
      <c r="AA84" s="4">
        <v>4</v>
      </c>
      <c r="AB84" s="108">
        <f t="shared" si="22"/>
        <v>1</v>
      </c>
      <c r="AC84" s="108">
        <f t="shared" si="23"/>
        <v>2</v>
      </c>
      <c r="AD84" s="109">
        <f t="shared" si="24"/>
        <v>9.2342498326292224E-3</v>
      </c>
      <c r="AE84" s="73">
        <f t="shared" si="20"/>
        <v>33.33</v>
      </c>
      <c r="AF84" s="110"/>
    </row>
    <row r="85" spans="1:36" x14ac:dyDescent="0.2">
      <c r="A85" s="117"/>
      <c r="B85" s="106"/>
      <c r="C85" s="107" t="s">
        <v>105</v>
      </c>
      <c r="D85" s="3">
        <v>382</v>
      </c>
      <c r="E85" s="4">
        <v>383</v>
      </c>
      <c r="F85" s="5">
        <v>372</v>
      </c>
      <c r="G85" s="4">
        <v>360</v>
      </c>
      <c r="H85" s="5">
        <v>345</v>
      </c>
      <c r="I85" s="4">
        <v>332</v>
      </c>
      <c r="J85" s="5">
        <v>323</v>
      </c>
      <c r="K85" s="4">
        <v>306</v>
      </c>
      <c r="L85" s="5">
        <v>299</v>
      </c>
      <c r="M85" s="4">
        <v>289</v>
      </c>
      <c r="N85" s="6">
        <v>249</v>
      </c>
      <c r="O85" s="6">
        <v>240</v>
      </c>
      <c r="P85" s="6">
        <v>223</v>
      </c>
      <c r="Q85" s="6">
        <v>176</v>
      </c>
      <c r="R85" s="6">
        <v>142</v>
      </c>
      <c r="S85" s="6">
        <v>118</v>
      </c>
      <c r="T85" s="7">
        <v>117</v>
      </c>
      <c r="U85" s="8">
        <v>113</v>
      </c>
      <c r="V85" s="4">
        <v>112</v>
      </c>
      <c r="W85" s="9">
        <v>103</v>
      </c>
      <c r="X85" s="9">
        <v>104</v>
      </c>
      <c r="Y85" s="9">
        <v>95</v>
      </c>
      <c r="Z85" s="28">
        <v>96</v>
      </c>
      <c r="AA85" s="4">
        <v>96</v>
      </c>
      <c r="AB85" s="108">
        <f t="shared" si="22"/>
        <v>0</v>
      </c>
      <c r="AC85" s="108">
        <f t="shared" si="23"/>
        <v>-16</v>
      </c>
      <c r="AD85" s="109">
        <f t="shared" si="24"/>
        <v>0.22162199598310131</v>
      </c>
      <c r="AE85" s="73">
        <f t="shared" si="20"/>
        <v>0</v>
      </c>
      <c r="AF85" s="110"/>
      <c r="AG85" s="123" t="s">
        <v>156</v>
      </c>
      <c r="AH85" s="123" t="s">
        <v>157</v>
      </c>
    </row>
    <row r="86" spans="1:36" x14ac:dyDescent="0.2">
      <c r="A86" s="118"/>
      <c r="B86" s="106"/>
      <c r="C86" s="107" t="s">
        <v>106</v>
      </c>
      <c r="D86" s="19">
        <f>D79+D80+D83+D84+D85</f>
        <v>4966</v>
      </c>
      <c r="E86" s="17">
        <f t="shared" ref="E86:M86" si="27">E79+E80+E83+E84+E85</f>
        <v>5042</v>
      </c>
      <c r="F86" s="16">
        <f t="shared" si="27"/>
        <v>5150</v>
      </c>
      <c r="G86" s="17">
        <f t="shared" si="27"/>
        <v>5219</v>
      </c>
      <c r="H86" s="16">
        <f t="shared" si="27"/>
        <v>5177</v>
      </c>
      <c r="I86" s="17">
        <f t="shared" si="27"/>
        <v>5187</v>
      </c>
      <c r="J86" s="16">
        <f t="shared" si="27"/>
        <v>5157</v>
      </c>
      <c r="K86" s="17">
        <f t="shared" si="27"/>
        <v>5091</v>
      </c>
      <c r="L86" s="16">
        <f t="shared" si="27"/>
        <v>5014</v>
      </c>
      <c r="M86" s="17">
        <f t="shared" si="27"/>
        <v>4862</v>
      </c>
      <c r="N86" s="6">
        <v>3903</v>
      </c>
      <c r="O86" s="6">
        <v>3809</v>
      </c>
      <c r="P86" s="6">
        <v>3630</v>
      </c>
      <c r="Q86" s="6">
        <v>3146</v>
      </c>
      <c r="R86" s="6">
        <v>2870</v>
      </c>
      <c r="S86" s="6">
        <v>2836</v>
      </c>
      <c r="T86" s="7">
        <v>2843</v>
      </c>
      <c r="U86" s="8">
        <v>2871</v>
      </c>
      <c r="V86" s="4">
        <v>2867</v>
      </c>
      <c r="W86" s="9">
        <v>2900</v>
      </c>
      <c r="X86" s="9">
        <v>2955</v>
      </c>
      <c r="Y86" s="9">
        <v>3017</v>
      </c>
      <c r="Z86" s="28">
        <v>3049</v>
      </c>
      <c r="AA86" s="4">
        <v>3100</v>
      </c>
      <c r="AB86" s="108">
        <f t="shared" si="22"/>
        <v>51</v>
      </c>
      <c r="AC86" s="108">
        <f t="shared" si="23"/>
        <v>233</v>
      </c>
      <c r="AD86" s="109">
        <f t="shared" si="24"/>
        <v>7.156543620287648</v>
      </c>
      <c r="AE86" s="73">
        <f t="shared" si="20"/>
        <v>1.8</v>
      </c>
      <c r="AF86" s="110"/>
      <c r="AG86" s="123" t="s">
        <v>159</v>
      </c>
      <c r="AH86" s="123" t="s">
        <v>159</v>
      </c>
      <c r="AI86" s="73" t="s">
        <v>160</v>
      </c>
      <c r="AJ86" s="73" t="s">
        <v>162</v>
      </c>
    </row>
    <row r="87" spans="1:36" x14ac:dyDescent="0.2">
      <c r="A87" s="106" t="s">
        <v>107</v>
      </c>
      <c r="B87" s="132"/>
      <c r="C87" s="133"/>
      <c r="D87" s="19">
        <f t="shared" ref="D87:M87" si="28">D10+D25+D26+D35+D54+D58+D69+D75+D86</f>
        <v>35354</v>
      </c>
      <c r="E87" s="17">
        <f t="shared" si="28"/>
        <v>35755</v>
      </c>
      <c r="F87" s="16">
        <f t="shared" si="28"/>
        <v>36361</v>
      </c>
      <c r="G87" s="17">
        <f t="shared" si="28"/>
        <v>36471</v>
      </c>
      <c r="H87" s="16">
        <f t="shared" si="28"/>
        <v>36438</v>
      </c>
      <c r="I87" s="17">
        <f t="shared" si="28"/>
        <v>36484</v>
      </c>
      <c r="J87" s="16">
        <f t="shared" si="28"/>
        <v>36353</v>
      </c>
      <c r="K87" s="17">
        <f t="shared" si="28"/>
        <v>35967</v>
      </c>
      <c r="L87" s="16">
        <f t="shared" si="28"/>
        <v>35712</v>
      </c>
      <c r="M87" s="17">
        <f t="shared" si="28"/>
        <v>35288</v>
      </c>
      <c r="N87" s="6">
        <v>28434</v>
      </c>
      <c r="O87" s="6">
        <v>27722</v>
      </c>
      <c r="P87" s="6">
        <v>26919</v>
      </c>
      <c r="Q87" s="6">
        <v>23897</v>
      </c>
      <c r="R87" s="6">
        <v>22568</v>
      </c>
      <c r="S87" s="6">
        <v>22395</v>
      </c>
      <c r="T87" s="7">
        <v>22531</v>
      </c>
      <c r="U87" s="8">
        <v>23494</v>
      </c>
      <c r="V87" s="4">
        <v>23490</v>
      </c>
      <c r="W87" s="9">
        <v>23611</v>
      </c>
      <c r="X87" s="9">
        <v>23824</v>
      </c>
      <c r="Y87" s="9">
        <v>24074</v>
      </c>
      <c r="Z87" s="28">
        <v>24209</v>
      </c>
      <c r="AA87" s="4">
        <v>24352</v>
      </c>
      <c r="AB87" s="108">
        <f t="shared" si="22"/>
        <v>143</v>
      </c>
      <c r="AC87" s="108">
        <f t="shared" si="23"/>
        <v>862</v>
      </c>
      <c r="AD87" s="109">
        <f t="shared" si="24"/>
        <v>56.218112981046694</v>
      </c>
      <c r="AE87" s="73">
        <f t="shared" si="20"/>
        <v>0.64</v>
      </c>
      <c r="AF87" s="110"/>
      <c r="AG87" s="126">
        <f>S87-AG53</f>
        <v>10440</v>
      </c>
      <c r="AH87" s="134">
        <f>U87-AH53</f>
        <v>10893</v>
      </c>
      <c r="AI87" s="135">
        <f>AH87-AG87</f>
        <v>453</v>
      </c>
      <c r="AJ87" s="73">
        <f>ROUND(AI87/AG87*100,2)</f>
        <v>4.34</v>
      </c>
    </row>
    <row r="88" spans="1:36" x14ac:dyDescent="0.2">
      <c r="A88" s="112" t="s">
        <v>108</v>
      </c>
      <c r="B88" s="112" t="s">
        <v>108</v>
      </c>
      <c r="C88" s="116" t="s">
        <v>109</v>
      </c>
      <c r="D88" s="10">
        <v>1466</v>
      </c>
      <c r="E88" s="11">
        <v>1480</v>
      </c>
      <c r="F88" s="10">
        <v>1506</v>
      </c>
      <c r="G88" s="11">
        <v>1527</v>
      </c>
      <c r="H88" s="10">
        <v>1531</v>
      </c>
      <c r="I88" s="11">
        <v>1536</v>
      </c>
      <c r="J88" s="10">
        <v>1494</v>
      </c>
      <c r="K88" s="11">
        <v>1476</v>
      </c>
      <c r="L88" s="10">
        <v>1444</v>
      </c>
      <c r="M88" s="11">
        <v>1415</v>
      </c>
      <c r="N88" s="11">
        <v>1269</v>
      </c>
      <c r="O88" s="11">
        <v>1275</v>
      </c>
      <c r="P88" s="11">
        <v>1285</v>
      </c>
      <c r="Q88" s="11">
        <v>1289</v>
      </c>
      <c r="R88" s="11">
        <v>1275</v>
      </c>
      <c r="S88" s="11">
        <v>1279</v>
      </c>
      <c r="T88" s="21">
        <v>1305</v>
      </c>
      <c r="U88" s="13">
        <v>1318</v>
      </c>
      <c r="V88" s="9">
        <v>1323</v>
      </c>
      <c r="W88" s="9">
        <v>1331</v>
      </c>
      <c r="X88" s="9">
        <v>1409</v>
      </c>
      <c r="Y88" s="9">
        <v>1396</v>
      </c>
      <c r="Z88" s="28">
        <v>1412</v>
      </c>
      <c r="AA88" s="20">
        <v>1447</v>
      </c>
      <c r="AB88" s="108">
        <f t="shared" si="22"/>
        <v>35</v>
      </c>
      <c r="AC88" s="108">
        <f t="shared" si="23"/>
        <v>124</v>
      </c>
      <c r="AD88" s="109">
        <f t="shared" si="24"/>
        <v>3.3404898769536207</v>
      </c>
      <c r="AE88" s="73">
        <f t="shared" si="20"/>
        <v>2.74</v>
      </c>
      <c r="AF88" s="110"/>
    </row>
    <row r="89" spans="1:36" x14ac:dyDescent="0.2">
      <c r="A89" s="117"/>
      <c r="B89" s="117" t="s">
        <v>28</v>
      </c>
      <c r="C89" s="120" t="s">
        <v>110</v>
      </c>
      <c r="D89" s="10">
        <v>87</v>
      </c>
      <c r="E89" s="11">
        <v>95</v>
      </c>
      <c r="F89" s="10">
        <v>100</v>
      </c>
      <c r="G89" s="11">
        <v>101</v>
      </c>
      <c r="H89" s="10">
        <v>101</v>
      </c>
      <c r="I89" s="11">
        <v>98</v>
      </c>
      <c r="J89" s="10">
        <v>99</v>
      </c>
      <c r="K89" s="11">
        <v>99</v>
      </c>
      <c r="L89" s="10">
        <v>96</v>
      </c>
      <c r="M89" s="11">
        <v>98</v>
      </c>
      <c r="N89" s="11">
        <v>89</v>
      </c>
      <c r="O89" s="11">
        <v>88</v>
      </c>
      <c r="P89" s="11">
        <v>91</v>
      </c>
      <c r="Q89" s="11">
        <v>77</v>
      </c>
      <c r="R89" s="11">
        <v>92</v>
      </c>
      <c r="S89" s="11">
        <v>91</v>
      </c>
      <c r="T89" s="21">
        <v>102</v>
      </c>
      <c r="U89" s="13">
        <v>103</v>
      </c>
      <c r="V89" s="15">
        <v>111</v>
      </c>
      <c r="W89" s="15">
        <v>110</v>
      </c>
      <c r="X89" s="15">
        <v>111</v>
      </c>
      <c r="Y89" s="15">
        <v>124</v>
      </c>
      <c r="Z89" s="26">
        <v>128</v>
      </c>
      <c r="AA89" s="20">
        <v>132</v>
      </c>
      <c r="AB89" s="108">
        <f t="shared" si="22"/>
        <v>4</v>
      </c>
      <c r="AC89" s="108">
        <f t="shared" si="23"/>
        <v>21</v>
      </c>
      <c r="AD89" s="109">
        <f t="shared" si="24"/>
        <v>0.30473024447676433</v>
      </c>
      <c r="AE89" s="73">
        <f t="shared" si="20"/>
        <v>4.4000000000000004</v>
      </c>
      <c r="AF89" s="110"/>
    </row>
    <row r="90" spans="1:36" x14ac:dyDescent="0.2">
      <c r="A90" s="117"/>
      <c r="B90" s="118"/>
      <c r="C90" s="119" t="s">
        <v>34</v>
      </c>
      <c r="D90" s="19">
        <f>SUM(D88:D89)</f>
        <v>1553</v>
      </c>
      <c r="E90" s="17">
        <f t="shared" ref="E90:M90" si="29">SUM(E88:E89)</f>
        <v>1575</v>
      </c>
      <c r="F90" s="16">
        <f t="shared" si="29"/>
        <v>1606</v>
      </c>
      <c r="G90" s="17">
        <f t="shared" si="29"/>
        <v>1628</v>
      </c>
      <c r="H90" s="16">
        <f t="shared" si="29"/>
        <v>1632</v>
      </c>
      <c r="I90" s="17">
        <f t="shared" si="29"/>
        <v>1634</v>
      </c>
      <c r="J90" s="16">
        <f t="shared" si="29"/>
        <v>1593</v>
      </c>
      <c r="K90" s="17">
        <f t="shared" si="29"/>
        <v>1575</v>
      </c>
      <c r="L90" s="16">
        <f t="shared" si="29"/>
        <v>1540</v>
      </c>
      <c r="M90" s="17">
        <f t="shared" si="29"/>
        <v>1513</v>
      </c>
      <c r="N90" s="6">
        <v>1358</v>
      </c>
      <c r="O90" s="6">
        <v>1363</v>
      </c>
      <c r="P90" s="6">
        <v>1376</v>
      </c>
      <c r="Q90" s="6">
        <v>1366</v>
      </c>
      <c r="R90" s="6">
        <v>1367</v>
      </c>
      <c r="S90" s="6">
        <v>1370</v>
      </c>
      <c r="T90" s="7">
        <v>1407</v>
      </c>
      <c r="U90" s="8">
        <v>1421</v>
      </c>
      <c r="V90" s="4">
        <v>1434</v>
      </c>
      <c r="W90" s="9">
        <v>1441</v>
      </c>
      <c r="X90" s="9">
        <v>1520</v>
      </c>
      <c r="Y90" s="9">
        <v>1520</v>
      </c>
      <c r="Z90" s="28">
        <v>1540</v>
      </c>
      <c r="AA90" s="4">
        <v>1579</v>
      </c>
      <c r="AB90" s="108">
        <f t="shared" si="22"/>
        <v>39</v>
      </c>
      <c r="AC90" s="108">
        <f t="shared" si="23"/>
        <v>145</v>
      </c>
      <c r="AD90" s="109">
        <f t="shared" si="24"/>
        <v>3.6452201214303854</v>
      </c>
      <c r="AE90" s="73">
        <f t="shared" si="20"/>
        <v>2.85</v>
      </c>
      <c r="AF90" s="110"/>
    </row>
    <row r="91" spans="1:36" x14ac:dyDescent="0.2">
      <c r="A91" s="117"/>
      <c r="B91" s="112" t="s">
        <v>111</v>
      </c>
      <c r="C91" s="129" t="s">
        <v>112</v>
      </c>
      <c r="D91" s="10">
        <v>517</v>
      </c>
      <c r="E91" s="11">
        <v>553</v>
      </c>
      <c r="F91" s="10">
        <v>542</v>
      </c>
      <c r="G91" s="11">
        <v>560</v>
      </c>
      <c r="H91" s="10">
        <v>569</v>
      </c>
      <c r="I91" s="11">
        <v>560</v>
      </c>
      <c r="J91" s="10">
        <v>569</v>
      </c>
      <c r="K91" s="11">
        <v>572</v>
      </c>
      <c r="L91" s="10">
        <v>570</v>
      </c>
      <c r="M91" s="11">
        <v>559</v>
      </c>
      <c r="N91" s="11">
        <v>481</v>
      </c>
      <c r="O91" s="11">
        <v>473</v>
      </c>
      <c r="P91" s="11">
        <v>468</v>
      </c>
      <c r="Q91" s="11">
        <v>412</v>
      </c>
      <c r="R91" s="11">
        <v>389</v>
      </c>
      <c r="S91" s="11">
        <v>362</v>
      </c>
      <c r="T91" s="21">
        <v>356</v>
      </c>
      <c r="U91" s="13">
        <v>357</v>
      </c>
      <c r="V91" s="9">
        <v>353</v>
      </c>
      <c r="W91" s="9">
        <v>340</v>
      </c>
      <c r="X91" s="9">
        <v>352</v>
      </c>
      <c r="Y91" s="9">
        <v>343</v>
      </c>
      <c r="Z91" s="28">
        <v>342</v>
      </c>
      <c r="AA91" s="20">
        <v>350</v>
      </c>
      <c r="AB91" s="108">
        <f t="shared" si="22"/>
        <v>8</v>
      </c>
      <c r="AC91" s="108">
        <f t="shared" si="23"/>
        <v>-3</v>
      </c>
      <c r="AD91" s="109">
        <f t="shared" si="24"/>
        <v>0.80799686035505691</v>
      </c>
      <c r="AE91" s="73">
        <f t="shared" si="20"/>
        <v>2.21</v>
      </c>
      <c r="AF91" s="110"/>
    </row>
    <row r="92" spans="1:36" x14ac:dyDescent="0.2">
      <c r="A92" s="117"/>
      <c r="B92" s="117" t="s">
        <v>108</v>
      </c>
      <c r="C92" s="129" t="s">
        <v>113</v>
      </c>
      <c r="D92" s="10">
        <v>165</v>
      </c>
      <c r="E92" s="11">
        <v>173</v>
      </c>
      <c r="F92" s="10">
        <v>190</v>
      </c>
      <c r="G92" s="11">
        <v>197</v>
      </c>
      <c r="H92" s="10">
        <v>207</v>
      </c>
      <c r="I92" s="11">
        <v>213</v>
      </c>
      <c r="J92" s="10">
        <v>220</v>
      </c>
      <c r="K92" s="11">
        <v>223</v>
      </c>
      <c r="L92" s="10">
        <v>220</v>
      </c>
      <c r="M92" s="11">
        <v>218</v>
      </c>
      <c r="N92" s="11">
        <v>185</v>
      </c>
      <c r="O92" s="11">
        <v>180</v>
      </c>
      <c r="P92" s="11">
        <v>176</v>
      </c>
      <c r="Q92" s="11">
        <v>162</v>
      </c>
      <c r="R92" s="11">
        <v>153</v>
      </c>
      <c r="S92" s="11">
        <v>143</v>
      </c>
      <c r="T92" s="21">
        <v>150</v>
      </c>
      <c r="U92" s="13">
        <v>154</v>
      </c>
      <c r="V92" s="11">
        <v>165</v>
      </c>
      <c r="W92" s="11">
        <v>156</v>
      </c>
      <c r="X92" s="11">
        <v>156</v>
      </c>
      <c r="Y92" s="11">
        <v>148</v>
      </c>
      <c r="Z92" s="20">
        <v>150</v>
      </c>
      <c r="AA92" s="20">
        <v>158</v>
      </c>
      <c r="AB92" s="108">
        <f t="shared" si="22"/>
        <v>8</v>
      </c>
      <c r="AC92" s="108">
        <f t="shared" si="23"/>
        <v>-7</v>
      </c>
      <c r="AD92" s="109">
        <f t="shared" si="24"/>
        <v>0.36475286838885429</v>
      </c>
      <c r="AE92" s="73">
        <f t="shared" si="20"/>
        <v>5.59</v>
      </c>
      <c r="AF92" s="110"/>
    </row>
    <row r="93" spans="1:36" x14ac:dyDescent="0.2">
      <c r="A93" s="117"/>
      <c r="B93" s="117"/>
      <c r="C93" s="129" t="s">
        <v>114</v>
      </c>
      <c r="D93" s="10">
        <v>293</v>
      </c>
      <c r="E93" s="11">
        <v>295</v>
      </c>
      <c r="F93" s="10">
        <v>309</v>
      </c>
      <c r="G93" s="11">
        <v>311</v>
      </c>
      <c r="H93" s="10">
        <v>310</v>
      </c>
      <c r="I93" s="11">
        <v>308</v>
      </c>
      <c r="J93" s="10">
        <v>303</v>
      </c>
      <c r="K93" s="11">
        <v>277</v>
      </c>
      <c r="L93" s="10">
        <v>269</v>
      </c>
      <c r="M93" s="11">
        <v>258</v>
      </c>
      <c r="N93" s="11">
        <v>233</v>
      </c>
      <c r="O93" s="11">
        <v>222</v>
      </c>
      <c r="P93" s="11">
        <v>211</v>
      </c>
      <c r="Q93" s="11">
        <v>140</v>
      </c>
      <c r="R93" s="11">
        <v>101</v>
      </c>
      <c r="S93" s="11">
        <v>100</v>
      </c>
      <c r="T93" s="21">
        <v>100</v>
      </c>
      <c r="U93" s="13">
        <v>70</v>
      </c>
      <c r="V93" s="11">
        <v>69</v>
      </c>
      <c r="W93" s="11">
        <v>69</v>
      </c>
      <c r="X93" s="11">
        <v>68</v>
      </c>
      <c r="Y93" s="11">
        <v>62</v>
      </c>
      <c r="Z93" s="20">
        <v>66</v>
      </c>
      <c r="AA93" s="20">
        <v>70</v>
      </c>
      <c r="AB93" s="108">
        <f t="shared" si="22"/>
        <v>4</v>
      </c>
      <c r="AC93" s="108">
        <f t="shared" si="23"/>
        <v>1</v>
      </c>
      <c r="AD93" s="109">
        <f t="shared" si="24"/>
        <v>0.16159937207101138</v>
      </c>
      <c r="AE93" s="73">
        <f t="shared" si="20"/>
        <v>4</v>
      </c>
      <c r="AF93" s="110"/>
    </row>
    <row r="94" spans="1:36" x14ac:dyDescent="0.2">
      <c r="A94" s="117"/>
      <c r="B94" s="117"/>
      <c r="C94" s="129" t="s">
        <v>115</v>
      </c>
      <c r="D94" s="10">
        <v>1220</v>
      </c>
      <c r="E94" s="11">
        <v>1245</v>
      </c>
      <c r="F94" s="10">
        <v>1320</v>
      </c>
      <c r="G94" s="11">
        <v>1376</v>
      </c>
      <c r="H94" s="10">
        <v>1385</v>
      </c>
      <c r="I94" s="11">
        <v>1385</v>
      </c>
      <c r="J94" s="10">
        <v>1400</v>
      </c>
      <c r="K94" s="11">
        <v>1388</v>
      </c>
      <c r="L94" s="10">
        <v>1370</v>
      </c>
      <c r="M94" s="11">
        <v>1332</v>
      </c>
      <c r="N94" s="11">
        <v>1063</v>
      </c>
      <c r="O94" s="11">
        <v>1038</v>
      </c>
      <c r="P94" s="11">
        <v>987</v>
      </c>
      <c r="Q94" s="11">
        <v>734</v>
      </c>
      <c r="R94" s="11">
        <v>609</v>
      </c>
      <c r="S94" s="11">
        <v>569</v>
      </c>
      <c r="T94" s="21">
        <v>557</v>
      </c>
      <c r="U94" s="13">
        <v>515</v>
      </c>
      <c r="V94" s="15">
        <v>499</v>
      </c>
      <c r="W94" s="15">
        <v>487</v>
      </c>
      <c r="X94" s="15">
        <v>477</v>
      </c>
      <c r="Y94" s="15">
        <v>492</v>
      </c>
      <c r="Z94" s="26">
        <v>487</v>
      </c>
      <c r="AA94" s="20">
        <v>473</v>
      </c>
      <c r="AB94" s="108">
        <f t="shared" si="22"/>
        <v>-14</v>
      </c>
      <c r="AC94" s="108">
        <f t="shared" si="23"/>
        <v>-26</v>
      </c>
      <c r="AD94" s="109">
        <f t="shared" si="24"/>
        <v>1.0919500427084055</v>
      </c>
      <c r="AE94" s="73">
        <f t="shared" si="20"/>
        <v>-2.46</v>
      </c>
      <c r="AF94" s="110"/>
    </row>
    <row r="95" spans="1:36" x14ac:dyDescent="0.2">
      <c r="A95" s="117"/>
      <c r="B95" s="118"/>
      <c r="C95" s="107" t="s">
        <v>34</v>
      </c>
      <c r="D95" s="19">
        <f>SUM(D91:D94)</f>
        <v>2195</v>
      </c>
      <c r="E95" s="17">
        <f t="shared" ref="E95:M95" si="30">SUM(E91:E94)</f>
        <v>2266</v>
      </c>
      <c r="F95" s="16">
        <f t="shared" si="30"/>
        <v>2361</v>
      </c>
      <c r="G95" s="17">
        <f t="shared" si="30"/>
        <v>2444</v>
      </c>
      <c r="H95" s="16">
        <f t="shared" si="30"/>
        <v>2471</v>
      </c>
      <c r="I95" s="17">
        <f t="shared" si="30"/>
        <v>2466</v>
      </c>
      <c r="J95" s="16">
        <f t="shared" si="30"/>
        <v>2492</v>
      </c>
      <c r="K95" s="17">
        <f t="shared" si="30"/>
        <v>2460</v>
      </c>
      <c r="L95" s="16">
        <f t="shared" si="30"/>
        <v>2429</v>
      </c>
      <c r="M95" s="17">
        <f t="shared" si="30"/>
        <v>2367</v>
      </c>
      <c r="N95" s="6">
        <v>1962</v>
      </c>
      <c r="O95" s="6">
        <v>1913</v>
      </c>
      <c r="P95" s="6">
        <v>1842</v>
      </c>
      <c r="Q95" s="6">
        <v>1448</v>
      </c>
      <c r="R95" s="6">
        <v>1252</v>
      </c>
      <c r="S95" s="6">
        <v>1174</v>
      </c>
      <c r="T95" s="7">
        <v>1163</v>
      </c>
      <c r="U95" s="8">
        <v>1096</v>
      </c>
      <c r="V95" s="4">
        <v>1086</v>
      </c>
      <c r="W95" s="9">
        <v>1052</v>
      </c>
      <c r="X95" s="9">
        <v>1053</v>
      </c>
      <c r="Y95" s="9">
        <v>1045</v>
      </c>
      <c r="Z95" s="28">
        <v>1045</v>
      </c>
      <c r="AA95" s="4">
        <v>1051</v>
      </c>
      <c r="AB95" s="108">
        <f t="shared" si="22"/>
        <v>6</v>
      </c>
      <c r="AC95" s="108">
        <f t="shared" si="23"/>
        <v>-35</v>
      </c>
      <c r="AD95" s="109">
        <f t="shared" si="24"/>
        <v>2.4262991435233281</v>
      </c>
      <c r="AE95" s="73">
        <f t="shared" si="20"/>
        <v>0.51</v>
      </c>
      <c r="AF95" s="110"/>
    </row>
    <row r="96" spans="1:36" x14ac:dyDescent="0.2">
      <c r="A96" s="117"/>
      <c r="B96" s="112" t="s">
        <v>116</v>
      </c>
      <c r="C96" s="129" t="s">
        <v>118</v>
      </c>
      <c r="D96" s="10">
        <v>321</v>
      </c>
      <c r="E96" s="11">
        <v>327</v>
      </c>
      <c r="F96" s="10">
        <v>369</v>
      </c>
      <c r="G96" s="11">
        <v>391</v>
      </c>
      <c r="H96" s="10">
        <v>414</v>
      </c>
      <c r="I96" s="11">
        <v>469</v>
      </c>
      <c r="J96" s="10">
        <v>507</v>
      </c>
      <c r="K96" s="11">
        <v>374</v>
      </c>
      <c r="L96" s="10">
        <v>349</v>
      </c>
      <c r="M96" s="11">
        <v>346</v>
      </c>
      <c r="N96" s="11">
        <v>270</v>
      </c>
      <c r="O96" s="11">
        <v>264</v>
      </c>
      <c r="P96" s="11">
        <v>257</v>
      </c>
      <c r="Q96" s="11">
        <v>230</v>
      </c>
      <c r="R96" s="11">
        <v>229</v>
      </c>
      <c r="S96" s="11">
        <v>237</v>
      </c>
      <c r="T96" s="21">
        <v>231</v>
      </c>
      <c r="U96" s="13">
        <v>209</v>
      </c>
      <c r="V96" s="9">
        <v>213</v>
      </c>
      <c r="W96" s="9">
        <v>222</v>
      </c>
      <c r="X96" s="9">
        <v>216</v>
      </c>
      <c r="Y96" s="9">
        <v>223</v>
      </c>
      <c r="Z96" s="28">
        <v>221</v>
      </c>
      <c r="AA96" s="20">
        <v>228</v>
      </c>
      <c r="AB96" s="108">
        <f t="shared" si="22"/>
        <v>7</v>
      </c>
      <c r="AC96" s="108">
        <f t="shared" si="23"/>
        <v>15</v>
      </c>
      <c r="AD96" s="109">
        <f t="shared" si="24"/>
        <v>0.52635224045986562</v>
      </c>
      <c r="AE96" s="73">
        <f t="shared" si="20"/>
        <v>2.95</v>
      </c>
      <c r="AF96" s="110"/>
    </row>
    <row r="97" spans="1:32" x14ac:dyDescent="0.2">
      <c r="A97" s="117"/>
      <c r="B97" s="117" t="s">
        <v>117</v>
      </c>
      <c r="C97" s="129" t="s">
        <v>119</v>
      </c>
      <c r="D97" s="10">
        <v>660</v>
      </c>
      <c r="E97" s="11">
        <v>638</v>
      </c>
      <c r="F97" s="10">
        <v>631</v>
      </c>
      <c r="G97" s="11">
        <v>610</v>
      </c>
      <c r="H97" s="10">
        <v>588</v>
      </c>
      <c r="I97" s="11">
        <v>544</v>
      </c>
      <c r="J97" s="10">
        <v>539</v>
      </c>
      <c r="K97" s="11">
        <v>518</v>
      </c>
      <c r="L97" s="10">
        <v>510</v>
      </c>
      <c r="M97" s="11">
        <v>482</v>
      </c>
      <c r="N97" s="11">
        <v>348</v>
      </c>
      <c r="O97" s="11">
        <v>331</v>
      </c>
      <c r="P97" s="11">
        <v>293</v>
      </c>
      <c r="Q97" s="11">
        <v>212</v>
      </c>
      <c r="R97" s="11">
        <v>178</v>
      </c>
      <c r="S97" s="11">
        <v>174</v>
      </c>
      <c r="T97" s="21">
        <v>178</v>
      </c>
      <c r="U97" s="13">
        <v>164</v>
      </c>
      <c r="V97" s="11">
        <v>158</v>
      </c>
      <c r="W97" s="11">
        <v>156</v>
      </c>
      <c r="X97" s="11">
        <v>155</v>
      </c>
      <c r="Y97" s="11">
        <v>155</v>
      </c>
      <c r="Z97" s="20">
        <v>146</v>
      </c>
      <c r="AA97" s="20">
        <v>155</v>
      </c>
      <c r="AB97" s="108">
        <f t="shared" si="22"/>
        <v>9</v>
      </c>
      <c r="AC97" s="108">
        <f t="shared" si="23"/>
        <v>-3</v>
      </c>
      <c r="AD97" s="109">
        <f t="shared" si="24"/>
        <v>0.35782718101438238</v>
      </c>
      <c r="AE97" s="73">
        <f t="shared" si="20"/>
        <v>5.17</v>
      </c>
      <c r="AF97" s="110"/>
    </row>
    <row r="98" spans="1:32" x14ac:dyDescent="0.2">
      <c r="A98" s="117"/>
      <c r="B98" s="117"/>
      <c r="C98" s="129" t="s">
        <v>120</v>
      </c>
      <c r="D98" s="10">
        <v>254</v>
      </c>
      <c r="E98" s="11">
        <v>263</v>
      </c>
      <c r="F98" s="10">
        <v>267</v>
      </c>
      <c r="G98" s="11">
        <v>274</v>
      </c>
      <c r="H98" s="10">
        <v>286</v>
      </c>
      <c r="I98" s="11">
        <v>285</v>
      </c>
      <c r="J98" s="10">
        <v>259</v>
      </c>
      <c r="K98" s="11">
        <v>275</v>
      </c>
      <c r="L98" s="10">
        <v>277</v>
      </c>
      <c r="M98" s="11">
        <v>262</v>
      </c>
      <c r="N98" s="11">
        <v>204</v>
      </c>
      <c r="O98" s="11">
        <v>192</v>
      </c>
      <c r="P98" s="11">
        <v>180</v>
      </c>
      <c r="Q98" s="11">
        <v>97</v>
      </c>
      <c r="R98" s="11">
        <v>52</v>
      </c>
      <c r="S98" s="11">
        <v>25</v>
      </c>
      <c r="T98" s="21">
        <v>26</v>
      </c>
      <c r="U98" s="13">
        <v>24</v>
      </c>
      <c r="V98" s="15">
        <v>26</v>
      </c>
      <c r="W98" s="15">
        <v>24</v>
      </c>
      <c r="X98" s="15">
        <v>24</v>
      </c>
      <c r="Y98" s="15">
        <v>21</v>
      </c>
      <c r="Z98" s="26">
        <v>20</v>
      </c>
      <c r="AA98" s="20">
        <v>20</v>
      </c>
      <c r="AB98" s="108">
        <f t="shared" si="22"/>
        <v>0</v>
      </c>
      <c r="AC98" s="108">
        <f t="shared" si="23"/>
        <v>-6</v>
      </c>
      <c r="AD98" s="109">
        <f t="shared" si="24"/>
        <v>4.6171249163146112E-2</v>
      </c>
      <c r="AE98" s="73">
        <f t="shared" si="20"/>
        <v>0</v>
      </c>
      <c r="AF98" s="110"/>
    </row>
    <row r="99" spans="1:32" x14ac:dyDescent="0.2">
      <c r="A99" s="117"/>
      <c r="B99" s="118"/>
      <c r="C99" s="107" t="s">
        <v>34</v>
      </c>
      <c r="D99" s="19">
        <f>SUM(D96:D98)</f>
        <v>1235</v>
      </c>
      <c r="E99" s="17">
        <f t="shared" ref="E99:M99" si="31">SUM(E96:E98)</f>
        <v>1228</v>
      </c>
      <c r="F99" s="16">
        <f t="shared" si="31"/>
        <v>1267</v>
      </c>
      <c r="G99" s="17">
        <f t="shared" si="31"/>
        <v>1275</v>
      </c>
      <c r="H99" s="16">
        <f t="shared" si="31"/>
        <v>1288</v>
      </c>
      <c r="I99" s="17">
        <f t="shared" si="31"/>
        <v>1298</v>
      </c>
      <c r="J99" s="16">
        <f t="shared" si="31"/>
        <v>1305</v>
      </c>
      <c r="K99" s="17">
        <f t="shared" si="31"/>
        <v>1167</v>
      </c>
      <c r="L99" s="16">
        <f t="shared" si="31"/>
        <v>1136</v>
      </c>
      <c r="M99" s="17">
        <f t="shared" si="31"/>
        <v>1090</v>
      </c>
      <c r="N99" s="6">
        <v>822</v>
      </c>
      <c r="O99" s="6">
        <v>787</v>
      </c>
      <c r="P99" s="6">
        <v>730</v>
      </c>
      <c r="Q99" s="6">
        <v>539</v>
      </c>
      <c r="R99" s="6">
        <v>459</v>
      </c>
      <c r="S99" s="6">
        <v>436</v>
      </c>
      <c r="T99" s="7">
        <v>435</v>
      </c>
      <c r="U99" s="8">
        <v>397</v>
      </c>
      <c r="V99" s="4">
        <v>397</v>
      </c>
      <c r="W99" s="9">
        <v>402</v>
      </c>
      <c r="X99" s="9">
        <v>395</v>
      </c>
      <c r="Y99" s="9">
        <v>399</v>
      </c>
      <c r="Z99" s="28">
        <v>387</v>
      </c>
      <c r="AA99" s="4">
        <v>403</v>
      </c>
      <c r="AB99" s="108">
        <f t="shared" si="22"/>
        <v>16</v>
      </c>
      <c r="AC99" s="108">
        <f t="shared" si="23"/>
        <v>6</v>
      </c>
      <c r="AD99" s="109">
        <f t="shared" si="24"/>
        <v>0.93035067063739418</v>
      </c>
      <c r="AE99" s="73">
        <f t="shared" si="20"/>
        <v>3.67</v>
      </c>
      <c r="AF99" s="110"/>
    </row>
    <row r="100" spans="1:32" x14ac:dyDescent="0.2">
      <c r="A100" s="117"/>
      <c r="B100" s="106"/>
      <c r="C100" s="107" t="s">
        <v>121</v>
      </c>
      <c r="D100" s="19">
        <f>D90+D95+D99</f>
        <v>4983</v>
      </c>
      <c r="E100" s="19">
        <f t="shared" ref="E100:M100" si="32">E90+E95+E99</f>
        <v>5069</v>
      </c>
      <c r="F100" s="19">
        <f t="shared" si="32"/>
        <v>5234</v>
      </c>
      <c r="G100" s="19">
        <f t="shared" si="32"/>
        <v>5347</v>
      </c>
      <c r="H100" s="19">
        <f t="shared" si="32"/>
        <v>5391</v>
      </c>
      <c r="I100" s="19">
        <f t="shared" si="32"/>
        <v>5398</v>
      </c>
      <c r="J100" s="19">
        <f t="shared" si="32"/>
        <v>5390</v>
      </c>
      <c r="K100" s="19">
        <f t="shared" si="32"/>
        <v>5202</v>
      </c>
      <c r="L100" s="19">
        <f t="shared" si="32"/>
        <v>5105</v>
      </c>
      <c r="M100" s="19">
        <f t="shared" si="32"/>
        <v>4970</v>
      </c>
      <c r="N100" s="6">
        <v>4142</v>
      </c>
      <c r="O100" s="6">
        <v>4063</v>
      </c>
      <c r="P100" s="6">
        <v>3948</v>
      </c>
      <c r="Q100" s="6">
        <v>3353</v>
      </c>
      <c r="R100" s="6">
        <v>3078</v>
      </c>
      <c r="S100" s="6">
        <v>2980</v>
      </c>
      <c r="T100" s="7">
        <v>3005</v>
      </c>
      <c r="U100" s="8">
        <v>2914</v>
      </c>
      <c r="V100" s="4">
        <v>2917</v>
      </c>
      <c r="W100" s="9">
        <v>2895</v>
      </c>
      <c r="X100" s="9">
        <v>2968</v>
      </c>
      <c r="Y100" s="9">
        <v>2964</v>
      </c>
      <c r="Z100" s="28">
        <v>2972</v>
      </c>
      <c r="AA100" s="4">
        <v>3033</v>
      </c>
      <c r="AB100" s="108">
        <f t="shared" si="22"/>
        <v>61</v>
      </c>
      <c r="AC100" s="108">
        <f t="shared" si="23"/>
        <v>116</v>
      </c>
      <c r="AD100" s="109">
        <f t="shared" si="24"/>
        <v>7.0018699355911069</v>
      </c>
      <c r="AE100" s="73">
        <f t="shared" si="20"/>
        <v>2.0499999999999998</v>
      </c>
      <c r="AF100" s="110"/>
    </row>
    <row r="101" spans="1:32" x14ac:dyDescent="0.2">
      <c r="A101" s="117"/>
      <c r="B101" s="112" t="s">
        <v>122</v>
      </c>
      <c r="C101" s="129" t="s">
        <v>123</v>
      </c>
      <c r="D101" s="10">
        <v>3275</v>
      </c>
      <c r="E101" s="11">
        <v>3218</v>
      </c>
      <c r="F101" s="10">
        <v>3130</v>
      </c>
      <c r="G101" s="11">
        <v>3062</v>
      </c>
      <c r="H101" s="10">
        <v>3000</v>
      </c>
      <c r="I101" s="11">
        <v>2937</v>
      </c>
      <c r="J101" s="10">
        <v>2820</v>
      </c>
      <c r="K101" s="11">
        <v>2705</v>
      </c>
      <c r="L101" s="10">
        <v>2561</v>
      </c>
      <c r="M101" s="11">
        <v>2401</v>
      </c>
      <c r="N101" s="11">
        <v>1646</v>
      </c>
      <c r="O101" s="11">
        <v>1547</v>
      </c>
      <c r="P101" s="11">
        <v>1479</v>
      </c>
      <c r="Q101" s="11">
        <v>1077</v>
      </c>
      <c r="R101" s="11">
        <v>861</v>
      </c>
      <c r="S101" s="11">
        <v>819</v>
      </c>
      <c r="T101" s="21">
        <v>838</v>
      </c>
      <c r="U101" s="13">
        <v>787</v>
      </c>
      <c r="V101" s="9">
        <v>767</v>
      </c>
      <c r="W101" s="9">
        <v>752</v>
      </c>
      <c r="X101" s="9">
        <v>742</v>
      </c>
      <c r="Y101" s="9">
        <v>734</v>
      </c>
      <c r="Z101" s="28">
        <v>712</v>
      </c>
      <c r="AA101" s="20">
        <v>671</v>
      </c>
      <c r="AB101" s="108">
        <f t="shared" si="22"/>
        <v>-41</v>
      </c>
      <c r="AC101" s="108">
        <f t="shared" si="23"/>
        <v>-96</v>
      </c>
      <c r="AD101" s="109">
        <f t="shared" si="24"/>
        <v>1.549045409423552</v>
      </c>
      <c r="AE101" s="73">
        <f t="shared" si="20"/>
        <v>-5.01</v>
      </c>
      <c r="AF101" s="110"/>
    </row>
    <row r="102" spans="1:32" x14ac:dyDescent="0.2">
      <c r="A102" s="117"/>
      <c r="B102" s="117" t="s">
        <v>108</v>
      </c>
      <c r="C102" s="129" t="s">
        <v>124</v>
      </c>
      <c r="D102" s="10">
        <v>761</v>
      </c>
      <c r="E102" s="11">
        <v>745</v>
      </c>
      <c r="F102" s="10">
        <v>731</v>
      </c>
      <c r="G102" s="11">
        <v>707</v>
      </c>
      <c r="H102" s="10">
        <v>692</v>
      </c>
      <c r="I102" s="11">
        <v>689</v>
      </c>
      <c r="J102" s="10">
        <v>674</v>
      </c>
      <c r="K102" s="11">
        <v>666</v>
      </c>
      <c r="L102" s="10">
        <v>639</v>
      </c>
      <c r="M102" s="11">
        <v>615</v>
      </c>
      <c r="N102" s="11">
        <v>428</v>
      </c>
      <c r="O102" s="11">
        <v>393</v>
      </c>
      <c r="P102" s="11">
        <v>342</v>
      </c>
      <c r="Q102" s="11">
        <v>231</v>
      </c>
      <c r="R102" s="11">
        <v>194</v>
      </c>
      <c r="S102" s="11">
        <v>191</v>
      </c>
      <c r="T102" s="21">
        <v>196</v>
      </c>
      <c r="U102" s="13">
        <v>184</v>
      </c>
      <c r="V102" s="11">
        <v>203</v>
      </c>
      <c r="W102" s="11">
        <v>183</v>
      </c>
      <c r="X102" s="11">
        <v>193</v>
      </c>
      <c r="Y102" s="11">
        <v>173</v>
      </c>
      <c r="Z102" s="20">
        <v>177</v>
      </c>
      <c r="AA102" s="20">
        <v>207</v>
      </c>
      <c r="AB102" s="108">
        <f t="shared" si="22"/>
        <v>30</v>
      </c>
      <c r="AC102" s="108">
        <f t="shared" si="23"/>
        <v>4</v>
      </c>
      <c r="AD102" s="109">
        <f t="shared" si="24"/>
        <v>0.47787242883856224</v>
      </c>
      <c r="AE102" s="73">
        <f t="shared" si="20"/>
        <v>15.71</v>
      </c>
      <c r="AF102" s="110"/>
    </row>
    <row r="103" spans="1:32" x14ac:dyDescent="0.2">
      <c r="A103" s="117"/>
      <c r="B103" s="117"/>
      <c r="C103" s="129" t="s">
        <v>166</v>
      </c>
      <c r="D103" s="10">
        <v>30</v>
      </c>
      <c r="E103" s="11">
        <v>47</v>
      </c>
      <c r="F103" s="10">
        <v>43</v>
      </c>
      <c r="G103" s="11">
        <v>42</v>
      </c>
      <c r="H103" s="10">
        <v>42</v>
      </c>
      <c r="I103" s="11">
        <v>35</v>
      </c>
      <c r="J103" s="10">
        <v>35</v>
      </c>
      <c r="K103" s="11">
        <v>37</v>
      </c>
      <c r="L103" s="10">
        <v>38</v>
      </c>
      <c r="M103" s="11">
        <v>35</v>
      </c>
      <c r="N103" s="11">
        <v>12</v>
      </c>
      <c r="O103" s="11">
        <v>8</v>
      </c>
      <c r="P103" s="11">
        <v>4</v>
      </c>
      <c r="Q103" s="11">
        <v>2</v>
      </c>
      <c r="R103" s="11">
        <v>0</v>
      </c>
      <c r="S103" s="11">
        <v>0</v>
      </c>
      <c r="T103" s="21">
        <v>0</v>
      </c>
      <c r="U103" s="13">
        <v>0</v>
      </c>
      <c r="V103" s="15">
        <v>0</v>
      </c>
      <c r="W103" s="15">
        <v>0</v>
      </c>
      <c r="X103" s="15">
        <v>0</v>
      </c>
      <c r="Y103" s="15">
        <v>0</v>
      </c>
      <c r="Z103" s="26">
        <v>0</v>
      </c>
      <c r="AA103" s="20">
        <v>0</v>
      </c>
      <c r="AB103" s="108">
        <f t="shared" si="22"/>
        <v>0</v>
      </c>
      <c r="AC103" s="108">
        <f t="shared" si="23"/>
        <v>0</v>
      </c>
      <c r="AD103" s="109">
        <f t="shared" si="24"/>
        <v>0</v>
      </c>
      <c r="AE103" s="73" t="e">
        <f t="shared" si="20"/>
        <v>#DIV/0!</v>
      </c>
      <c r="AF103" s="110"/>
    </row>
    <row r="104" spans="1:32" x14ac:dyDescent="0.2">
      <c r="A104" s="117"/>
      <c r="B104" s="118"/>
      <c r="C104" s="107" t="s">
        <v>34</v>
      </c>
      <c r="D104" s="19">
        <f>SUM(D101:D103)</f>
        <v>4066</v>
      </c>
      <c r="E104" s="17">
        <f t="shared" ref="E104:M104" si="33">SUM(E101:E103)</f>
        <v>4010</v>
      </c>
      <c r="F104" s="16">
        <f t="shared" si="33"/>
        <v>3904</v>
      </c>
      <c r="G104" s="17">
        <f t="shared" si="33"/>
        <v>3811</v>
      </c>
      <c r="H104" s="16">
        <f t="shared" si="33"/>
        <v>3734</v>
      </c>
      <c r="I104" s="17">
        <f t="shared" si="33"/>
        <v>3661</v>
      </c>
      <c r="J104" s="16">
        <f t="shared" si="33"/>
        <v>3529</v>
      </c>
      <c r="K104" s="17">
        <f t="shared" si="33"/>
        <v>3408</v>
      </c>
      <c r="L104" s="16">
        <f t="shared" si="33"/>
        <v>3238</v>
      </c>
      <c r="M104" s="17">
        <f t="shared" si="33"/>
        <v>3051</v>
      </c>
      <c r="N104" s="6">
        <v>2086</v>
      </c>
      <c r="O104" s="6">
        <v>1948</v>
      </c>
      <c r="P104" s="6">
        <v>1825</v>
      </c>
      <c r="Q104" s="6">
        <v>1310</v>
      </c>
      <c r="R104" s="6">
        <v>1055</v>
      </c>
      <c r="S104" s="6">
        <v>1010</v>
      </c>
      <c r="T104" s="7">
        <v>1034</v>
      </c>
      <c r="U104" s="8">
        <v>971</v>
      </c>
      <c r="V104" s="4">
        <v>970</v>
      </c>
      <c r="W104" s="9">
        <v>935</v>
      </c>
      <c r="X104" s="9">
        <v>935</v>
      </c>
      <c r="Y104" s="9">
        <v>907</v>
      </c>
      <c r="Z104" s="28">
        <v>889</v>
      </c>
      <c r="AA104" s="4">
        <v>878</v>
      </c>
      <c r="AB104" s="108">
        <f t="shared" si="22"/>
        <v>-11</v>
      </c>
      <c r="AC104" s="108">
        <f t="shared" si="23"/>
        <v>-92</v>
      </c>
      <c r="AD104" s="109">
        <f t="shared" si="24"/>
        <v>2.026917838262114</v>
      </c>
      <c r="AE104" s="73">
        <f t="shared" si="20"/>
        <v>-1.0900000000000001</v>
      </c>
      <c r="AF104" s="110"/>
    </row>
    <row r="105" spans="1:32" x14ac:dyDescent="0.2">
      <c r="A105" s="117"/>
      <c r="B105" s="124" t="s">
        <v>125</v>
      </c>
      <c r="C105" s="116" t="s">
        <v>128</v>
      </c>
      <c r="D105" s="9">
        <v>384</v>
      </c>
      <c r="E105" s="9">
        <v>404</v>
      </c>
      <c r="F105" s="9">
        <v>405</v>
      </c>
      <c r="G105" s="9">
        <v>408</v>
      </c>
      <c r="H105" s="9">
        <v>408</v>
      </c>
      <c r="I105" s="9">
        <v>408</v>
      </c>
      <c r="J105" s="9">
        <v>406</v>
      </c>
      <c r="K105" s="9">
        <v>404</v>
      </c>
      <c r="L105" s="9">
        <v>400</v>
      </c>
      <c r="M105" s="9">
        <v>393</v>
      </c>
      <c r="N105" s="11">
        <v>143</v>
      </c>
      <c r="O105" s="11">
        <v>141</v>
      </c>
      <c r="P105" s="11">
        <v>142</v>
      </c>
      <c r="Q105" s="11">
        <v>140</v>
      </c>
      <c r="R105" s="11">
        <v>139</v>
      </c>
      <c r="S105" s="11">
        <v>139</v>
      </c>
      <c r="T105" s="21">
        <v>139</v>
      </c>
      <c r="U105" s="13">
        <v>138</v>
      </c>
      <c r="V105" s="9">
        <v>131</v>
      </c>
      <c r="W105" s="9">
        <v>130</v>
      </c>
      <c r="X105" s="9">
        <v>131</v>
      </c>
      <c r="Y105" s="9">
        <v>124</v>
      </c>
      <c r="Z105" s="28">
        <v>117</v>
      </c>
      <c r="AA105" s="20">
        <v>121</v>
      </c>
      <c r="AB105" s="108">
        <f t="shared" si="22"/>
        <v>4</v>
      </c>
      <c r="AC105" s="108">
        <f t="shared" si="23"/>
        <v>-10</v>
      </c>
      <c r="AD105" s="109">
        <f t="shared" si="24"/>
        <v>0.27933605743703394</v>
      </c>
      <c r="AE105" s="73">
        <f t="shared" si="20"/>
        <v>2.88</v>
      </c>
      <c r="AF105" s="110"/>
    </row>
    <row r="106" spans="1:32" x14ac:dyDescent="0.2">
      <c r="A106" s="117"/>
      <c r="B106" s="115" t="s">
        <v>126</v>
      </c>
      <c r="C106" s="116" t="s">
        <v>129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21">
        <v>0</v>
      </c>
      <c r="U106" s="13">
        <v>0</v>
      </c>
      <c r="V106" s="11">
        <v>0</v>
      </c>
      <c r="W106" s="11">
        <v>0</v>
      </c>
      <c r="X106" s="11">
        <v>0</v>
      </c>
      <c r="Y106" s="11">
        <v>0</v>
      </c>
      <c r="Z106" s="20">
        <v>0</v>
      </c>
      <c r="AA106" s="20">
        <v>0</v>
      </c>
      <c r="AB106" s="108">
        <f t="shared" si="22"/>
        <v>0</v>
      </c>
      <c r="AC106" s="108">
        <f t="shared" si="23"/>
        <v>0</v>
      </c>
      <c r="AD106" s="109">
        <f t="shared" si="24"/>
        <v>0</v>
      </c>
      <c r="AE106" s="73" t="e">
        <f t="shared" ref="AE106:AE127" si="34">ROUND(AB106/S106*100,2)</f>
        <v>#DIV/0!</v>
      </c>
      <c r="AF106" s="110"/>
    </row>
    <row r="107" spans="1:32" x14ac:dyDescent="0.2">
      <c r="A107" s="117"/>
      <c r="B107" s="115" t="s">
        <v>127</v>
      </c>
      <c r="C107" s="116" t="s">
        <v>167</v>
      </c>
      <c r="D107" s="11">
        <v>23</v>
      </c>
      <c r="E107" s="11">
        <v>21</v>
      </c>
      <c r="F107" s="11">
        <v>17</v>
      </c>
      <c r="G107" s="11">
        <v>14</v>
      </c>
      <c r="H107" s="11">
        <v>14</v>
      </c>
      <c r="I107" s="11">
        <v>13</v>
      </c>
      <c r="J107" s="11">
        <v>11</v>
      </c>
      <c r="K107" s="11">
        <v>11</v>
      </c>
      <c r="L107" s="11">
        <v>11</v>
      </c>
      <c r="M107" s="11">
        <v>11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21">
        <v>0</v>
      </c>
      <c r="U107" s="13">
        <v>0</v>
      </c>
      <c r="V107" s="11">
        <v>0</v>
      </c>
      <c r="W107" s="11">
        <v>0</v>
      </c>
      <c r="X107" s="11">
        <v>0</v>
      </c>
      <c r="Y107" s="11">
        <v>0</v>
      </c>
      <c r="Z107" s="20">
        <v>0</v>
      </c>
      <c r="AA107" s="20">
        <v>0</v>
      </c>
      <c r="AB107" s="108">
        <f t="shared" si="22"/>
        <v>0</v>
      </c>
      <c r="AC107" s="108">
        <f t="shared" si="23"/>
        <v>0</v>
      </c>
      <c r="AD107" s="109">
        <f t="shared" si="24"/>
        <v>0</v>
      </c>
      <c r="AE107" s="73" t="e">
        <f t="shared" si="34"/>
        <v>#DIV/0!</v>
      </c>
      <c r="AF107" s="110"/>
    </row>
    <row r="108" spans="1:32" x14ac:dyDescent="0.2">
      <c r="A108" s="117"/>
      <c r="B108" s="115" t="s">
        <v>108</v>
      </c>
      <c r="C108" s="116" t="s">
        <v>130</v>
      </c>
      <c r="D108" s="11">
        <v>1878</v>
      </c>
      <c r="E108" s="11">
        <v>1864</v>
      </c>
      <c r="F108" s="11">
        <v>1862</v>
      </c>
      <c r="G108" s="11">
        <v>1845</v>
      </c>
      <c r="H108" s="11">
        <v>1803</v>
      </c>
      <c r="I108" s="11">
        <v>1772</v>
      </c>
      <c r="J108" s="11">
        <v>1762</v>
      </c>
      <c r="K108" s="11">
        <v>1742</v>
      </c>
      <c r="L108" s="11">
        <v>1733</v>
      </c>
      <c r="M108" s="11">
        <v>1716</v>
      </c>
      <c r="N108" s="11">
        <v>1525</v>
      </c>
      <c r="O108" s="11">
        <v>1470</v>
      </c>
      <c r="P108" s="11">
        <v>1417</v>
      </c>
      <c r="Q108" s="11">
        <v>1303</v>
      </c>
      <c r="R108" s="11">
        <v>1178</v>
      </c>
      <c r="S108" s="11">
        <v>1139</v>
      </c>
      <c r="T108" s="21">
        <v>1088</v>
      </c>
      <c r="U108" s="13">
        <v>928</v>
      </c>
      <c r="V108" s="11">
        <v>872</v>
      </c>
      <c r="W108" s="11">
        <v>820</v>
      </c>
      <c r="X108" s="11">
        <v>780</v>
      </c>
      <c r="Y108" s="11">
        <v>740</v>
      </c>
      <c r="Z108" s="20">
        <v>712</v>
      </c>
      <c r="AA108" s="20">
        <v>708</v>
      </c>
      <c r="AB108" s="108">
        <f t="shared" si="22"/>
        <v>-4</v>
      </c>
      <c r="AC108" s="108">
        <f t="shared" si="23"/>
        <v>-164</v>
      </c>
      <c r="AD108" s="109">
        <f t="shared" si="24"/>
        <v>1.6344622203753723</v>
      </c>
      <c r="AE108" s="73">
        <f t="shared" si="34"/>
        <v>-0.35</v>
      </c>
      <c r="AF108" s="110"/>
    </row>
    <row r="109" spans="1:32" x14ac:dyDescent="0.2">
      <c r="A109" s="117"/>
      <c r="B109" s="117"/>
      <c r="C109" s="116" t="s">
        <v>43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21">
        <v>100</v>
      </c>
      <c r="U109" s="13">
        <v>0</v>
      </c>
      <c r="V109" s="15">
        <v>0</v>
      </c>
      <c r="W109" s="15">
        <v>0</v>
      </c>
      <c r="X109" s="15">
        <v>0</v>
      </c>
      <c r="Y109" s="15">
        <v>0</v>
      </c>
      <c r="Z109" s="26">
        <v>0</v>
      </c>
      <c r="AA109" s="20">
        <v>0</v>
      </c>
      <c r="AB109" s="108">
        <f t="shared" si="22"/>
        <v>0</v>
      </c>
      <c r="AC109" s="108">
        <f t="shared" si="23"/>
        <v>0</v>
      </c>
      <c r="AD109" s="109">
        <f t="shared" si="24"/>
        <v>0</v>
      </c>
      <c r="AE109" s="73" t="e">
        <f t="shared" si="34"/>
        <v>#DIV/0!</v>
      </c>
      <c r="AF109" s="110"/>
    </row>
    <row r="110" spans="1:32" x14ac:dyDescent="0.2">
      <c r="A110" s="117"/>
      <c r="B110" s="118"/>
      <c r="C110" s="119" t="s">
        <v>34</v>
      </c>
      <c r="D110" s="19">
        <f>SUM(D105:D109)</f>
        <v>2285</v>
      </c>
      <c r="E110" s="19">
        <f t="shared" ref="E110:M110" si="35">SUM(E105:E109)</f>
        <v>2289</v>
      </c>
      <c r="F110" s="19">
        <f t="shared" si="35"/>
        <v>2284</v>
      </c>
      <c r="G110" s="19">
        <f t="shared" si="35"/>
        <v>2267</v>
      </c>
      <c r="H110" s="19">
        <f t="shared" si="35"/>
        <v>2225</v>
      </c>
      <c r="I110" s="19">
        <f t="shared" si="35"/>
        <v>2193</v>
      </c>
      <c r="J110" s="19">
        <f t="shared" si="35"/>
        <v>2179</v>
      </c>
      <c r="K110" s="19">
        <f t="shared" si="35"/>
        <v>2157</v>
      </c>
      <c r="L110" s="19">
        <f t="shared" si="35"/>
        <v>2144</v>
      </c>
      <c r="M110" s="19">
        <f t="shared" si="35"/>
        <v>2120</v>
      </c>
      <c r="N110" s="6">
        <v>1668</v>
      </c>
      <c r="O110" s="6">
        <v>1611</v>
      </c>
      <c r="P110" s="6">
        <v>1559</v>
      </c>
      <c r="Q110" s="6">
        <v>1443</v>
      </c>
      <c r="R110" s="6">
        <v>1317</v>
      </c>
      <c r="S110" s="6">
        <v>1278</v>
      </c>
      <c r="T110" s="7">
        <v>1327</v>
      </c>
      <c r="U110" s="8">
        <v>1066</v>
      </c>
      <c r="V110" s="4">
        <v>1003</v>
      </c>
      <c r="W110" s="9">
        <v>950</v>
      </c>
      <c r="X110" s="9">
        <v>911</v>
      </c>
      <c r="Y110" s="9">
        <v>864</v>
      </c>
      <c r="Z110" s="28">
        <v>829</v>
      </c>
      <c r="AA110" s="4">
        <v>829</v>
      </c>
      <c r="AB110" s="108">
        <f t="shared" si="22"/>
        <v>0</v>
      </c>
      <c r="AC110" s="108">
        <f t="shared" si="23"/>
        <v>-174</v>
      </c>
      <c r="AD110" s="109">
        <f t="shared" si="24"/>
        <v>1.9137982778124063</v>
      </c>
      <c r="AE110" s="73">
        <f t="shared" si="34"/>
        <v>0</v>
      </c>
      <c r="AF110" s="110"/>
    </row>
    <row r="111" spans="1:32" x14ac:dyDescent="0.2">
      <c r="A111" s="117"/>
      <c r="B111" s="106"/>
      <c r="C111" s="107" t="s">
        <v>131</v>
      </c>
      <c r="D111" s="19">
        <f t="shared" ref="D111:M111" si="36">D104+D110</f>
        <v>6351</v>
      </c>
      <c r="E111" s="19">
        <f t="shared" si="36"/>
        <v>6299</v>
      </c>
      <c r="F111" s="19">
        <f t="shared" si="36"/>
        <v>6188</v>
      </c>
      <c r="G111" s="19">
        <f t="shared" si="36"/>
        <v>6078</v>
      </c>
      <c r="H111" s="19">
        <f t="shared" si="36"/>
        <v>5959</v>
      </c>
      <c r="I111" s="19">
        <f t="shared" si="36"/>
        <v>5854</v>
      </c>
      <c r="J111" s="19">
        <f t="shared" si="36"/>
        <v>5708</v>
      </c>
      <c r="K111" s="19">
        <f t="shared" si="36"/>
        <v>5565</v>
      </c>
      <c r="L111" s="19">
        <f t="shared" si="36"/>
        <v>5382</v>
      </c>
      <c r="M111" s="19">
        <f t="shared" si="36"/>
        <v>5171</v>
      </c>
      <c r="N111" s="6">
        <v>3754</v>
      </c>
      <c r="O111" s="6">
        <v>3559</v>
      </c>
      <c r="P111" s="6">
        <v>3384</v>
      </c>
      <c r="Q111" s="6">
        <v>2753</v>
      </c>
      <c r="R111" s="6">
        <v>2372</v>
      </c>
      <c r="S111" s="6">
        <v>2288</v>
      </c>
      <c r="T111" s="7">
        <v>2361</v>
      </c>
      <c r="U111" s="8">
        <v>2037</v>
      </c>
      <c r="V111" s="4">
        <v>1973</v>
      </c>
      <c r="W111" s="9">
        <v>1885</v>
      </c>
      <c r="X111" s="9">
        <v>1846</v>
      </c>
      <c r="Y111" s="9">
        <v>1771</v>
      </c>
      <c r="Z111" s="28">
        <v>1718</v>
      </c>
      <c r="AA111" s="4">
        <v>1707</v>
      </c>
      <c r="AB111" s="108">
        <f t="shared" si="22"/>
        <v>-11</v>
      </c>
      <c r="AC111" s="108">
        <f t="shared" si="23"/>
        <v>-266</v>
      </c>
      <c r="AD111" s="109">
        <f t="shared" si="24"/>
        <v>3.9407161160745203</v>
      </c>
      <c r="AE111" s="73">
        <f t="shared" si="34"/>
        <v>-0.48</v>
      </c>
      <c r="AF111" s="110"/>
    </row>
    <row r="112" spans="1:32" x14ac:dyDescent="0.2">
      <c r="A112" s="118"/>
      <c r="B112" s="106"/>
      <c r="C112" s="107" t="s">
        <v>132</v>
      </c>
      <c r="D112" s="19">
        <f t="shared" ref="D112:M112" si="37">D100+D111</f>
        <v>11334</v>
      </c>
      <c r="E112" s="19">
        <f t="shared" si="37"/>
        <v>11368</v>
      </c>
      <c r="F112" s="19">
        <f t="shared" si="37"/>
        <v>11422</v>
      </c>
      <c r="G112" s="19">
        <f t="shared" si="37"/>
        <v>11425</v>
      </c>
      <c r="H112" s="19">
        <f t="shared" si="37"/>
        <v>11350</v>
      </c>
      <c r="I112" s="19">
        <f t="shared" si="37"/>
        <v>11252</v>
      </c>
      <c r="J112" s="19">
        <f t="shared" si="37"/>
        <v>11098</v>
      </c>
      <c r="K112" s="19">
        <f t="shared" si="37"/>
        <v>10767</v>
      </c>
      <c r="L112" s="19">
        <f t="shared" si="37"/>
        <v>10487</v>
      </c>
      <c r="M112" s="19">
        <f t="shared" si="37"/>
        <v>10141</v>
      </c>
      <c r="N112" s="6">
        <v>7896</v>
      </c>
      <c r="O112" s="6">
        <v>7622</v>
      </c>
      <c r="P112" s="6">
        <v>7332</v>
      </c>
      <c r="Q112" s="6">
        <v>6106</v>
      </c>
      <c r="R112" s="6">
        <v>5450</v>
      </c>
      <c r="S112" s="6">
        <v>5268</v>
      </c>
      <c r="T112" s="7">
        <v>5366</v>
      </c>
      <c r="U112" s="8">
        <v>4951</v>
      </c>
      <c r="V112" s="4">
        <v>4890</v>
      </c>
      <c r="W112" s="9">
        <v>4780</v>
      </c>
      <c r="X112" s="9">
        <v>4814</v>
      </c>
      <c r="Y112" s="9">
        <v>4735</v>
      </c>
      <c r="Z112" s="28">
        <v>4690</v>
      </c>
      <c r="AA112" s="4">
        <v>4740</v>
      </c>
      <c r="AB112" s="108">
        <f t="shared" si="22"/>
        <v>50</v>
      </c>
      <c r="AC112" s="108">
        <f t="shared" si="23"/>
        <v>-150</v>
      </c>
      <c r="AD112" s="109">
        <f t="shared" si="24"/>
        <v>10.942586051665627</v>
      </c>
      <c r="AE112" s="73">
        <f t="shared" si="34"/>
        <v>0.95</v>
      </c>
      <c r="AF112" s="110"/>
    </row>
    <row r="113" spans="1:32" x14ac:dyDescent="0.2">
      <c r="A113" s="123" t="s">
        <v>133</v>
      </c>
      <c r="B113" s="106"/>
      <c r="C113" s="107" t="s">
        <v>133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7">
        <v>0</v>
      </c>
      <c r="U113" s="8">
        <v>0</v>
      </c>
      <c r="V113" s="4">
        <v>0</v>
      </c>
      <c r="W113" s="9">
        <v>0</v>
      </c>
      <c r="X113" s="9">
        <v>0</v>
      </c>
      <c r="Y113" s="9">
        <v>0</v>
      </c>
      <c r="Z113" s="28">
        <v>0</v>
      </c>
      <c r="AA113" s="4">
        <v>0</v>
      </c>
      <c r="AB113" s="108">
        <f t="shared" si="22"/>
        <v>0</v>
      </c>
      <c r="AC113" s="108">
        <f t="shared" si="23"/>
        <v>0</v>
      </c>
      <c r="AD113" s="109">
        <f t="shared" si="24"/>
        <v>0</v>
      </c>
      <c r="AE113" s="73" t="e">
        <f t="shared" si="34"/>
        <v>#DIV/0!</v>
      </c>
      <c r="AF113" s="110"/>
    </row>
    <row r="114" spans="1:32" x14ac:dyDescent="0.2">
      <c r="A114" s="123" t="s">
        <v>134</v>
      </c>
      <c r="B114" s="106"/>
      <c r="C114" s="107" t="s">
        <v>134</v>
      </c>
      <c r="D114" s="3">
        <v>5576</v>
      </c>
      <c r="E114" s="3">
        <v>5670</v>
      </c>
      <c r="F114" s="3">
        <v>5837</v>
      </c>
      <c r="G114" s="3">
        <v>5954</v>
      </c>
      <c r="H114" s="3">
        <v>6015</v>
      </c>
      <c r="I114" s="3">
        <v>6085</v>
      </c>
      <c r="J114" s="3">
        <v>6103</v>
      </c>
      <c r="K114" s="3">
        <v>6124</v>
      </c>
      <c r="L114" s="3">
        <v>6156</v>
      </c>
      <c r="M114" s="3">
        <v>6174</v>
      </c>
      <c r="N114" s="4">
        <v>6111</v>
      </c>
      <c r="O114" s="4">
        <v>6099</v>
      </c>
      <c r="P114" s="4">
        <v>6146</v>
      </c>
      <c r="Q114" s="6">
        <v>5195</v>
      </c>
      <c r="R114" s="6">
        <v>5208</v>
      </c>
      <c r="S114" s="6">
        <v>5246</v>
      </c>
      <c r="T114" s="7">
        <v>5251</v>
      </c>
      <c r="U114" s="8">
        <v>5372</v>
      </c>
      <c r="V114" s="4">
        <v>5374</v>
      </c>
      <c r="W114" s="9">
        <v>5413</v>
      </c>
      <c r="X114" s="9">
        <v>5414</v>
      </c>
      <c r="Y114" s="9">
        <v>5372</v>
      </c>
      <c r="Z114" s="28">
        <v>5344</v>
      </c>
      <c r="AA114" s="4">
        <v>5378</v>
      </c>
      <c r="AB114" s="108">
        <f t="shared" si="22"/>
        <v>34</v>
      </c>
      <c r="AC114" s="108">
        <f t="shared" si="23"/>
        <v>4</v>
      </c>
      <c r="AD114" s="109">
        <f t="shared" si="24"/>
        <v>12.415448899969988</v>
      </c>
      <c r="AE114" s="73">
        <f t="shared" si="34"/>
        <v>0.65</v>
      </c>
      <c r="AF114" s="110"/>
    </row>
    <row r="115" spans="1:32" x14ac:dyDescent="0.2">
      <c r="A115" s="106" t="s">
        <v>135</v>
      </c>
      <c r="B115" s="132"/>
      <c r="C115" s="133"/>
      <c r="D115" s="19">
        <f>D112+D113+D114</f>
        <v>16910</v>
      </c>
      <c r="E115" s="19">
        <f t="shared" ref="E115:M115" si="38">E112+E113+E114</f>
        <v>17038</v>
      </c>
      <c r="F115" s="19">
        <f t="shared" si="38"/>
        <v>17259</v>
      </c>
      <c r="G115" s="19">
        <f t="shared" si="38"/>
        <v>17379</v>
      </c>
      <c r="H115" s="19">
        <f t="shared" si="38"/>
        <v>17365</v>
      </c>
      <c r="I115" s="19">
        <f t="shared" si="38"/>
        <v>17337</v>
      </c>
      <c r="J115" s="19">
        <f t="shared" si="38"/>
        <v>17201</v>
      </c>
      <c r="K115" s="19">
        <f t="shared" si="38"/>
        <v>16891</v>
      </c>
      <c r="L115" s="19">
        <f t="shared" si="38"/>
        <v>16643</v>
      </c>
      <c r="M115" s="19">
        <f t="shared" si="38"/>
        <v>16315</v>
      </c>
      <c r="N115" s="6">
        <v>14007</v>
      </c>
      <c r="O115" s="6">
        <v>13721</v>
      </c>
      <c r="P115" s="6">
        <v>13478</v>
      </c>
      <c r="Q115" s="6">
        <v>11301</v>
      </c>
      <c r="R115" s="6">
        <v>10658</v>
      </c>
      <c r="S115" s="6">
        <v>10514</v>
      </c>
      <c r="T115" s="7">
        <v>10617</v>
      </c>
      <c r="U115" s="8">
        <v>10323</v>
      </c>
      <c r="V115" s="4">
        <v>10264</v>
      </c>
      <c r="W115" s="9">
        <v>10193</v>
      </c>
      <c r="X115" s="9">
        <v>10228</v>
      </c>
      <c r="Y115" s="9">
        <v>10107</v>
      </c>
      <c r="Z115" s="28">
        <v>10034</v>
      </c>
      <c r="AA115" s="6">
        <v>10118</v>
      </c>
      <c r="AB115" s="108">
        <f t="shared" si="22"/>
        <v>84</v>
      </c>
      <c r="AC115" s="108">
        <f t="shared" si="23"/>
        <v>-146</v>
      </c>
      <c r="AD115" s="109">
        <f t="shared" si="24"/>
        <v>23.358034951635616</v>
      </c>
      <c r="AE115" s="73">
        <f t="shared" si="34"/>
        <v>0.8</v>
      </c>
      <c r="AF115" s="110"/>
    </row>
    <row r="116" spans="1:32" x14ac:dyDescent="0.2">
      <c r="A116" s="106" t="s">
        <v>136</v>
      </c>
      <c r="B116" s="132"/>
      <c r="C116" s="133"/>
      <c r="D116" s="19">
        <f t="shared" ref="D116:M116" si="39">D87+D115</f>
        <v>52264</v>
      </c>
      <c r="E116" s="19">
        <f t="shared" si="39"/>
        <v>52793</v>
      </c>
      <c r="F116" s="19">
        <f t="shared" si="39"/>
        <v>53620</v>
      </c>
      <c r="G116" s="19">
        <f t="shared" si="39"/>
        <v>53850</v>
      </c>
      <c r="H116" s="19">
        <f t="shared" si="39"/>
        <v>53803</v>
      </c>
      <c r="I116" s="19">
        <f t="shared" si="39"/>
        <v>53821</v>
      </c>
      <c r="J116" s="19">
        <f t="shared" si="39"/>
        <v>53554</v>
      </c>
      <c r="K116" s="19">
        <f t="shared" si="39"/>
        <v>52858</v>
      </c>
      <c r="L116" s="19">
        <f t="shared" si="39"/>
        <v>52355</v>
      </c>
      <c r="M116" s="19">
        <f t="shared" si="39"/>
        <v>51603</v>
      </c>
      <c r="N116" s="6">
        <v>42441</v>
      </c>
      <c r="O116" s="6">
        <v>41443</v>
      </c>
      <c r="P116" s="6">
        <v>40397</v>
      </c>
      <c r="Q116" s="6">
        <v>35198</v>
      </c>
      <c r="R116" s="6">
        <v>33226</v>
      </c>
      <c r="S116" s="6">
        <v>32909</v>
      </c>
      <c r="T116" s="7">
        <v>33148</v>
      </c>
      <c r="U116" s="8">
        <v>33817</v>
      </c>
      <c r="V116" s="4">
        <v>33754</v>
      </c>
      <c r="W116" s="9">
        <v>33804</v>
      </c>
      <c r="X116" s="9">
        <v>34052</v>
      </c>
      <c r="Y116" s="9">
        <v>34181</v>
      </c>
      <c r="Z116" s="28">
        <v>34243</v>
      </c>
      <c r="AA116" s="4">
        <v>34470</v>
      </c>
      <c r="AB116" s="108">
        <f t="shared" si="22"/>
        <v>227</v>
      </c>
      <c r="AC116" s="108">
        <f t="shared" si="23"/>
        <v>716</v>
      </c>
      <c r="AD116" s="109">
        <f t="shared" si="24"/>
        <v>79.576147932682318</v>
      </c>
      <c r="AE116" s="73">
        <f t="shared" si="34"/>
        <v>0.69</v>
      </c>
      <c r="AF116" s="110"/>
    </row>
    <row r="117" spans="1:32" x14ac:dyDescent="0.2">
      <c r="A117" s="119" t="s">
        <v>137</v>
      </c>
      <c r="C117" s="129" t="s">
        <v>137</v>
      </c>
      <c r="D117" s="3">
        <v>5571</v>
      </c>
      <c r="E117" s="3">
        <v>5630</v>
      </c>
      <c r="F117" s="3">
        <v>5721</v>
      </c>
      <c r="G117" s="3">
        <v>5843</v>
      </c>
      <c r="H117" s="3">
        <v>5955</v>
      </c>
      <c r="I117" s="3">
        <v>5950</v>
      </c>
      <c r="J117" s="3">
        <v>6023</v>
      </c>
      <c r="K117" s="3">
        <v>6220</v>
      </c>
      <c r="L117" s="3">
        <v>6343</v>
      </c>
      <c r="M117" s="3">
        <v>6279</v>
      </c>
      <c r="N117" s="4">
        <v>5672</v>
      </c>
      <c r="O117" s="4">
        <v>5646</v>
      </c>
      <c r="P117" s="4">
        <v>5641</v>
      </c>
      <c r="Q117" s="4">
        <v>5537</v>
      </c>
      <c r="R117" s="4">
        <v>5268</v>
      </c>
      <c r="S117" s="4">
        <v>5361</v>
      </c>
      <c r="T117" s="7">
        <v>4768</v>
      </c>
      <c r="U117" s="8">
        <v>4303</v>
      </c>
      <c r="V117" s="4">
        <v>4349</v>
      </c>
      <c r="W117" s="9">
        <v>4360</v>
      </c>
      <c r="X117" s="9">
        <v>4434</v>
      </c>
      <c r="Y117" s="9">
        <v>4448</v>
      </c>
      <c r="Z117" s="28">
        <v>4451</v>
      </c>
      <c r="AA117" s="4">
        <v>4405</v>
      </c>
      <c r="AB117" s="108">
        <f t="shared" si="22"/>
        <v>-46</v>
      </c>
      <c r="AC117" s="108">
        <f t="shared" si="23"/>
        <v>56</v>
      </c>
      <c r="AD117" s="109">
        <f t="shared" si="24"/>
        <v>10.169217628182931</v>
      </c>
      <c r="AE117" s="73">
        <f t="shared" si="34"/>
        <v>-0.86</v>
      </c>
      <c r="AF117" s="110"/>
    </row>
    <row r="118" spans="1:32" x14ac:dyDescent="0.2">
      <c r="A118" s="119" t="s">
        <v>138</v>
      </c>
      <c r="B118" s="106"/>
      <c r="C118" s="107" t="s">
        <v>138</v>
      </c>
      <c r="D118" s="3">
        <v>3651</v>
      </c>
      <c r="E118" s="3">
        <v>3644</v>
      </c>
      <c r="F118" s="3">
        <v>3631</v>
      </c>
      <c r="G118" s="3">
        <v>3596</v>
      </c>
      <c r="H118" s="3">
        <v>3538</v>
      </c>
      <c r="I118" s="3">
        <v>3501</v>
      </c>
      <c r="J118" s="3">
        <v>3458</v>
      </c>
      <c r="K118" s="3">
        <v>3383</v>
      </c>
      <c r="L118" s="3">
        <v>3287</v>
      </c>
      <c r="M118" s="3">
        <v>3207</v>
      </c>
      <c r="N118" s="4">
        <v>2476</v>
      </c>
      <c r="O118" s="4">
        <v>2336</v>
      </c>
      <c r="P118" s="4">
        <v>2221</v>
      </c>
      <c r="Q118" s="4">
        <v>1850</v>
      </c>
      <c r="R118" s="4">
        <v>1981</v>
      </c>
      <c r="S118" s="4">
        <v>1914</v>
      </c>
      <c r="T118" s="7">
        <v>1879</v>
      </c>
      <c r="U118" s="8">
        <v>1860</v>
      </c>
      <c r="V118" s="4">
        <v>1827</v>
      </c>
      <c r="W118" s="9">
        <v>1806</v>
      </c>
      <c r="X118" s="9">
        <v>1813</v>
      </c>
      <c r="Y118" s="9">
        <v>1779</v>
      </c>
      <c r="Z118" s="28">
        <v>1762</v>
      </c>
      <c r="AA118" s="4">
        <v>1764</v>
      </c>
      <c r="AB118" s="108">
        <f t="shared" si="22"/>
        <v>2</v>
      </c>
      <c r="AC118" s="108">
        <f t="shared" si="23"/>
        <v>-63</v>
      </c>
      <c r="AD118" s="109">
        <f t="shared" si="24"/>
        <v>4.0723041761894869</v>
      </c>
      <c r="AE118" s="73">
        <f t="shared" si="34"/>
        <v>0.1</v>
      </c>
      <c r="AF118" s="110"/>
    </row>
    <row r="119" spans="1:32" x14ac:dyDescent="0.2">
      <c r="A119" s="136" t="s">
        <v>152</v>
      </c>
      <c r="B119" s="106"/>
      <c r="C119" s="107" t="s">
        <v>140</v>
      </c>
      <c r="D119" s="4">
        <v>2382</v>
      </c>
      <c r="E119" s="5">
        <v>2422</v>
      </c>
      <c r="F119" s="4">
        <v>2472</v>
      </c>
      <c r="G119" s="5">
        <v>2521</v>
      </c>
      <c r="H119" s="3">
        <v>2535</v>
      </c>
      <c r="I119" s="3">
        <v>2523</v>
      </c>
      <c r="J119" s="3">
        <v>2500</v>
      </c>
      <c r="K119" s="3">
        <v>2468</v>
      </c>
      <c r="L119" s="3">
        <v>2422</v>
      </c>
      <c r="M119" s="3">
        <v>2359</v>
      </c>
      <c r="N119" s="3">
        <v>1718</v>
      </c>
      <c r="O119" s="3">
        <v>1617</v>
      </c>
      <c r="P119" s="3">
        <v>1541</v>
      </c>
      <c r="Q119" s="4">
        <v>1041</v>
      </c>
      <c r="R119" s="4">
        <v>942</v>
      </c>
      <c r="S119" s="4">
        <v>919</v>
      </c>
      <c r="T119" s="7">
        <v>902</v>
      </c>
      <c r="U119" s="8">
        <v>909</v>
      </c>
      <c r="V119" s="4">
        <v>903</v>
      </c>
      <c r="W119" s="9">
        <v>896</v>
      </c>
      <c r="X119" s="9">
        <v>904</v>
      </c>
      <c r="Y119" s="9">
        <v>896</v>
      </c>
      <c r="Z119" s="28">
        <v>885</v>
      </c>
      <c r="AA119" s="4">
        <v>879</v>
      </c>
      <c r="AB119" s="108">
        <f t="shared" si="22"/>
        <v>-6</v>
      </c>
      <c r="AC119" s="108">
        <f t="shared" si="23"/>
        <v>-24</v>
      </c>
      <c r="AD119" s="109">
        <f t="shared" si="24"/>
        <v>2.0292264007202716</v>
      </c>
      <c r="AE119" s="73">
        <f t="shared" si="34"/>
        <v>-0.65</v>
      </c>
      <c r="AF119" s="110"/>
    </row>
    <row r="120" spans="1:32" x14ac:dyDescent="0.2">
      <c r="A120" s="120" t="s">
        <v>139</v>
      </c>
      <c r="C120" s="129" t="s">
        <v>139</v>
      </c>
      <c r="D120" s="24">
        <v>328</v>
      </c>
      <c r="E120" s="24">
        <v>322</v>
      </c>
      <c r="F120" s="24">
        <v>321</v>
      </c>
      <c r="G120" s="24">
        <v>321</v>
      </c>
      <c r="H120" s="24">
        <v>336</v>
      </c>
      <c r="I120" s="24">
        <v>346</v>
      </c>
      <c r="J120" s="24">
        <v>343</v>
      </c>
      <c r="K120" s="24">
        <v>321</v>
      </c>
      <c r="L120" s="24">
        <v>302</v>
      </c>
      <c r="M120" s="24">
        <v>284</v>
      </c>
      <c r="N120" s="15">
        <v>224</v>
      </c>
      <c r="O120" s="15">
        <v>195</v>
      </c>
      <c r="P120" s="15">
        <v>197</v>
      </c>
      <c r="Q120" s="15">
        <v>203</v>
      </c>
      <c r="R120" s="15">
        <v>213</v>
      </c>
      <c r="S120" s="15">
        <v>210</v>
      </c>
      <c r="T120" s="25">
        <v>214</v>
      </c>
      <c r="U120" s="27">
        <v>218</v>
      </c>
      <c r="V120" s="4">
        <v>218</v>
      </c>
      <c r="W120" s="9">
        <v>213</v>
      </c>
      <c r="X120" s="9">
        <v>215</v>
      </c>
      <c r="Y120" s="9">
        <v>207</v>
      </c>
      <c r="Z120" s="28">
        <v>200</v>
      </c>
      <c r="AA120" s="4">
        <v>197</v>
      </c>
      <c r="AB120" s="108">
        <f t="shared" si="22"/>
        <v>-3</v>
      </c>
      <c r="AC120" s="108">
        <f t="shared" si="23"/>
        <v>-21</v>
      </c>
      <c r="AD120" s="109">
        <f t="shared" si="24"/>
        <v>0.4547868042569892</v>
      </c>
      <c r="AE120" s="73">
        <f t="shared" si="34"/>
        <v>-1.43</v>
      </c>
      <c r="AF120" s="110"/>
    </row>
    <row r="121" spans="1:32" x14ac:dyDescent="0.2">
      <c r="A121" s="113" t="s">
        <v>141</v>
      </c>
      <c r="B121" s="112" t="s">
        <v>143</v>
      </c>
      <c r="C121" s="113" t="s">
        <v>144</v>
      </c>
      <c r="D121" s="11">
        <v>734</v>
      </c>
      <c r="E121" s="10">
        <v>730</v>
      </c>
      <c r="F121" s="11">
        <v>713</v>
      </c>
      <c r="G121" s="10">
        <v>715</v>
      </c>
      <c r="H121" s="11">
        <v>709</v>
      </c>
      <c r="I121" s="10">
        <v>702</v>
      </c>
      <c r="J121" s="11">
        <v>694</v>
      </c>
      <c r="K121" s="10">
        <v>697</v>
      </c>
      <c r="L121" s="11">
        <v>707</v>
      </c>
      <c r="M121" s="10">
        <v>714</v>
      </c>
      <c r="N121" s="11">
        <v>670</v>
      </c>
      <c r="O121" s="11">
        <v>678</v>
      </c>
      <c r="P121" s="11">
        <v>673</v>
      </c>
      <c r="Q121" s="20">
        <v>732</v>
      </c>
      <c r="R121" s="20">
        <v>700</v>
      </c>
      <c r="S121" s="20">
        <v>696</v>
      </c>
      <c r="T121" s="21">
        <v>701</v>
      </c>
      <c r="U121" s="13">
        <v>690</v>
      </c>
      <c r="V121" s="9">
        <v>686</v>
      </c>
      <c r="W121" s="9">
        <v>682</v>
      </c>
      <c r="X121" s="9">
        <v>683</v>
      </c>
      <c r="Y121" s="9">
        <v>670</v>
      </c>
      <c r="Z121" s="28">
        <v>676</v>
      </c>
      <c r="AA121" s="20">
        <v>677</v>
      </c>
      <c r="AB121" s="108">
        <f t="shared" si="22"/>
        <v>1</v>
      </c>
      <c r="AC121" s="108">
        <f t="shared" si="23"/>
        <v>-9</v>
      </c>
      <c r="AD121" s="109">
        <f t="shared" si="24"/>
        <v>1.5628967841724957</v>
      </c>
      <c r="AE121" s="73">
        <f t="shared" si="34"/>
        <v>0.14000000000000001</v>
      </c>
      <c r="AF121" s="110"/>
    </row>
    <row r="122" spans="1:32" x14ac:dyDescent="0.2">
      <c r="A122" s="116" t="s">
        <v>142</v>
      </c>
      <c r="B122" s="117" t="s">
        <v>142</v>
      </c>
      <c r="C122" s="116" t="s">
        <v>145</v>
      </c>
      <c r="D122" s="11">
        <v>92</v>
      </c>
      <c r="E122" s="10">
        <v>92</v>
      </c>
      <c r="F122" s="11">
        <v>94</v>
      </c>
      <c r="G122" s="10">
        <v>93</v>
      </c>
      <c r="H122" s="11">
        <v>92</v>
      </c>
      <c r="I122" s="10">
        <v>98</v>
      </c>
      <c r="J122" s="11">
        <v>94</v>
      </c>
      <c r="K122" s="10">
        <v>90</v>
      </c>
      <c r="L122" s="11">
        <v>87</v>
      </c>
      <c r="M122" s="10">
        <v>81</v>
      </c>
      <c r="N122" s="11">
        <v>78</v>
      </c>
      <c r="O122" s="11">
        <v>75</v>
      </c>
      <c r="P122" s="11">
        <v>74</v>
      </c>
      <c r="Q122" s="20">
        <v>61</v>
      </c>
      <c r="R122" s="20">
        <v>61</v>
      </c>
      <c r="S122" s="20">
        <v>60</v>
      </c>
      <c r="T122" s="21">
        <v>62</v>
      </c>
      <c r="U122" s="13">
        <v>65</v>
      </c>
      <c r="V122" s="11">
        <v>61</v>
      </c>
      <c r="W122" s="11">
        <v>61</v>
      </c>
      <c r="X122" s="11">
        <v>60</v>
      </c>
      <c r="Y122" s="11">
        <v>59</v>
      </c>
      <c r="Z122" s="20">
        <v>61</v>
      </c>
      <c r="AA122" s="20">
        <v>61</v>
      </c>
      <c r="AB122" s="108">
        <f t="shared" si="22"/>
        <v>0</v>
      </c>
      <c r="AC122" s="108">
        <f t="shared" si="23"/>
        <v>0</v>
      </c>
      <c r="AD122" s="109">
        <f t="shared" si="24"/>
        <v>0.14082230994759562</v>
      </c>
      <c r="AE122" s="73">
        <f t="shared" si="34"/>
        <v>0</v>
      </c>
      <c r="AF122" s="110"/>
    </row>
    <row r="123" spans="1:32" x14ac:dyDescent="0.2">
      <c r="A123" s="116"/>
      <c r="B123" s="117"/>
      <c r="C123" s="116" t="s">
        <v>148</v>
      </c>
      <c r="D123" s="11">
        <v>0</v>
      </c>
      <c r="E123" s="10">
        <v>0</v>
      </c>
      <c r="F123" s="11">
        <v>0</v>
      </c>
      <c r="G123" s="10">
        <v>0</v>
      </c>
      <c r="H123" s="11">
        <v>0</v>
      </c>
      <c r="I123" s="10">
        <v>0</v>
      </c>
      <c r="J123" s="11">
        <v>0</v>
      </c>
      <c r="K123" s="10">
        <v>0</v>
      </c>
      <c r="L123" s="11">
        <v>0</v>
      </c>
      <c r="M123" s="10">
        <v>0</v>
      </c>
      <c r="N123" s="11">
        <v>499</v>
      </c>
      <c r="O123" s="11">
        <v>482</v>
      </c>
      <c r="P123" s="11">
        <v>484</v>
      </c>
      <c r="Q123" s="20">
        <v>610</v>
      </c>
      <c r="R123" s="20">
        <v>595</v>
      </c>
      <c r="S123" s="20">
        <v>575</v>
      </c>
      <c r="T123" s="21">
        <v>580</v>
      </c>
      <c r="U123" s="13">
        <v>609</v>
      </c>
      <c r="V123" s="11">
        <v>621</v>
      </c>
      <c r="W123" s="11">
        <v>650</v>
      </c>
      <c r="X123" s="11">
        <v>651</v>
      </c>
      <c r="Y123" s="11">
        <v>643</v>
      </c>
      <c r="Z123" s="20">
        <v>639</v>
      </c>
      <c r="AA123" s="20">
        <v>624</v>
      </c>
      <c r="AB123" s="108">
        <f t="shared" si="22"/>
        <v>-15</v>
      </c>
      <c r="AC123" s="108">
        <f t="shared" si="23"/>
        <v>3</v>
      </c>
      <c r="AD123" s="109">
        <f t="shared" si="24"/>
        <v>1.4405429738901587</v>
      </c>
      <c r="AE123" s="73">
        <f t="shared" si="34"/>
        <v>-2.61</v>
      </c>
      <c r="AF123" s="110"/>
    </row>
    <row r="124" spans="1:32" x14ac:dyDescent="0.2">
      <c r="A124" s="117"/>
      <c r="B124" s="117"/>
      <c r="C124" s="120" t="s">
        <v>43</v>
      </c>
      <c r="D124" s="11">
        <v>132</v>
      </c>
      <c r="E124" s="10">
        <v>133</v>
      </c>
      <c r="F124" s="11">
        <v>129</v>
      </c>
      <c r="G124" s="10">
        <v>120</v>
      </c>
      <c r="H124" s="11">
        <v>118</v>
      </c>
      <c r="I124" s="10">
        <v>114</v>
      </c>
      <c r="J124" s="11">
        <v>119</v>
      </c>
      <c r="K124" s="10">
        <v>119</v>
      </c>
      <c r="L124" s="11">
        <v>99</v>
      </c>
      <c r="M124" s="10">
        <v>113</v>
      </c>
      <c r="N124" s="11">
        <v>93</v>
      </c>
      <c r="O124" s="11">
        <v>104</v>
      </c>
      <c r="P124" s="11">
        <v>109</v>
      </c>
      <c r="Q124" s="20">
        <v>184</v>
      </c>
      <c r="R124" s="20">
        <v>257</v>
      </c>
      <c r="S124" s="20">
        <v>246</v>
      </c>
      <c r="T124" s="21">
        <v>226</v>
      </c>
      <c r="U124" s="13">
        <v>238</v>
      </c>
      <c r="V124" s="15">
        <v>226</v>
      </c>
      <c r="W124" s="15">
        <v>217</v>
      </c>
      <c r="X124" s="15">
        <v>220</v>
      </c>
      <c r="Y124" s="15">
        <v>225</v>
      </c>
      <c r="Z124" s="26">
        <v>238</v>
      </c>
      <c r="AA124" s="20">
        <v>240</v>
      </c>
      <c r="AB124" s="108">
        <f t="shared" si="22"/>
        <v>2</v>
      </c>
      <c r="AC124" s="108">
        <f t="shared" si="23"/>
        <v>14</v>
      </c>
      <c r="AD124" s="109">
        <f t="shared" si="24"/>
        <v>0.55405498995775326</v>
      </c>
      <c r="AE124" s="73">
        <f t="shared" si="34"/>
        <v>0.81</v>
      </c>
      <c r="AF124" s="110"/>
    </row>
    <row r="125" spans="1:32" x14ac:dyDescent="0.2">
      <c r="A125" s="118"/>
      <c r="B125" s="118"/>
      <c r="C125" s="119" t="s">
        <v>34</v>
      </c>
      <c r="D125" s="17">
        <f>SUM(D121:D124)</f>
        <v>958</v>
      </c>
      <c r="E125" s="16">
        <f t="shared" ref="E125:M125" si="40">SUM(E121:E124)</f>
        <v>955</v>
      </c>
      <c r="F125" s="17">
        <f t="shared" si="40"/>
        <v>936</v>
      </c>
      <c r="G125" s="16">
        <f t="shared" si="40"/>
        <v>928</v>
      </c>
      <c r="H125" s="17">
        <f t="shared" si="40"/>
        <v>919</v>
      </c>
      <c r="I125" s="16">
        <f t="shared" si="40"/>
        <v>914</v>
      </c>
      <c r="J125" s="17">
        <f t="shared" si="40"/>
        <v>907</v>
      </c>
      <c r="K125" s="16">
        <f t="shared" si="40"/>
        <v>906</v>
      </c>
      <c r="L125" s="17">
        <f t="shared" si="40"/>
        <v>893</v>
      </c>
      <c r="M125" s="16">
        <f t="shared" si="40"/>
        <v>908</v>
      </c>
      <c r="N125" s="6">
        <v>1340</v>
      </c>
      <c r="O125" s="6">
        <v>1339</v>
      </c>
      <c r="P125" s="6">
        <v>1340</v>
      </c>
      <c r="Q125" s="6">
        <v>1587</v>
      </c>
      <c r="R125" s="6">
        <v>1613</v>
      </c>
      <c r="S125" s="6">
        <v>1577</v>
      </c>
      <c r="T125" s="7">
        <v>1569</v>
      </c>
      <c r="U125" s="8">
        <v>1602</v>
      </c>
      <c r="V125" s="4">
        <v>1594</v>
      </c>
      <c r="W125" s="9">
        <v>1610</v>
      </c>
      <c r="X125" s="9">
        <v>1614</v>
      </c>
      <c r="Y125" s="9">
        <v>1597</v>
      </c>
      <c r="Z125" s="28">
        <v>1614</v>
      </c>
      <c r="AA125" s="4">
        <v>1602</v>
      </c>
      <c r="AB125" s="108">
        <f t="shared" si="22"/>
        <v>-12</v>
      </c>
      <c r="AC125" s="108">
        <f t="shared" si="23"/>
        <v>8</v>
      </c>
      <c r="AD125" s="109">
        <f t="shared" si="24"/>
        <v>3.6983170579680036</v>
      </c>
      <c r="AE125" s="73">
        <f t="shared" si="34"/>
        <v>-0.76</v>
      </c>
      <c r="AF125" s="110"/>
    </row>
    <row r="126" spans="1:32" x14ac:dyDescent="0.2">
      <c r="A126" s="137" t="s">
        <v>146</v>
      </c>
      <c r="B126" s="132"/>
      <c r="C126" s="133"/>
      <c r="D126" s="17">
        <f>D117+D118+D120+D119+D125</f>
        <v>12890</v>
      </c>
      <c r="E126" s="16">
        <f t="shared" ref="E126:M126" si="41">E117+E118+E120+E119+E125</f>
        <v>12973</v>
      </c>
      <c r="F126" s="17">
        <f t="shared" si="41"/>
        <v>13081</v>
      </c>
      <c r="G126" s="16">
        <f t="shared" si="41"/>
        <v>13209</v>
      </c>
      <c r="H126" s="19">
        <f t="shared" si="41"/>
        <v>13283</v>
      </c>
      <c r="I126" s="19">
        <f t="shared" si="41"/>
        <v>13234</v>
      </c>
      <c r="J126" s="17">
        <f t="shared" si="41"/>
        <v>13231</v>
      </c>
      <c r="K126" s="16">
        <f t="shared" si="41"/>
        <v>13298</v>
      </c>
      <c r="L126" s="17">
        <f t="shared" si="41"/>
        <v>13247</v>
      </c>
      <c r="M126" s="16">
        <f t="shared" si="41"/>
        <v>13037</v>
      </c>
      <c r="N126" s="6">
        <v>11430</v>
      </c>
      <c r="O126" s="6">
        <v>11133</v>
      </c>
      <c r="P126" s="6">
        <v>10940</v>
      </c>
      <c r="Q126" s="6">
        <v>10218</v>
      </c>
      <c r="R126" s="6">
        <v>10017</v>
      </c>
      <c r="S126" s="6">
        <v>9981</v>
      </c>
      <c r="T126" s="7">
        <v>9332</v>
      </c>
      <c r="U126" s="8">
        <v>8892</v>
      </c>
      <c r="V126" s="4">
        <v>8891</v>
      </c>
      <c r="W126" s="9">
        <v>8885</v>
      </c>
      <c r="X126" s="9">
        <v>8980</v>
      </c>
      <c r="Y126" s="9">
        <v>8927</v>
      </c>
      <c r="Z126" s="28">
        <v>8912</v>
      </c>
      <c r="AA126" s="4">
        <v>8847</v>
      </c>
      <c r="AB126" s="108">
        <f t="shared" si="22"/>
        <v>-65</v>
      </c>
      <c r="AC126" s="108">
        <f t="shared" si="23"/>
        <v>-44</v>
      </c>
      <c r="AD126" s="109">
        <f t="shared" si="24"/>
        <v>20.423852067317682</v>
      </c>
      <c r="AE126" s="73">
        <f t="shared" si="34"/>
        <v>-0.65</v>
      </c>
      <c r="AF126" s="110"/>
    </row>
    <row r="127" spans="1:32" x14ac:dyDescent="0.2">
      <c r="A127" s="137" t="s">
        <v>147</v>
      </c>
      <c r="B127" s="132"/>
      <c r="C127" s="133"/>
      <c r="D127" s="19">
        <f>D116+D126</f>
        <v>65154</v>
      </c>
      <c r="E127" s="19">
        <f t="shared" ref="E127:M127" si="42">E116+E126</f>
        <v>65766</v>
      </c>
      <c r="F127" s="19">
        <f t="shared" si="42"/>
        <v>66701</v>
      </c>
      <c r="G127" s="19">
        <f t="shared" si="42"/>
        <v>67059</v>
      </c>
      <c r="H127" s="19">
        <f t="shared" si="42"/>
        <v>67086</v>
      </c>
      <c r="I127" s="19">
        <f t="shared" si="42"/>
        <v>67055</v>
      </c>
      <c r="J127" s="19">
        <f t="shared" si="42"/>
        <v>66785</v>
      </c>
      <c r="K127" s="19">
        <f t="shared" si="42"/>
        <v>66156</v>
      </c>
      <c r="L127" s="19">
        <f t="shared" si="42"/>
        <v>65602</v>
      </c>
      <c r="M127" s="19">
        <f t="shared" si="42"/>
        <v>64640</v>
      </c>
      <c r="N127" s="6">
        <v>53871</v>
      </c>
      <c r="O127" s="6">
        <v>52576</v>
      </c>
      <c r="P127" s="6">
        <v>51337</v>
      </c>
      <c r="Q127" s="6">
        <v>45416</v>
      </c>
      <c r="R127" s="6">
        <v>43243</v>
      </c>
      <c r="S127" s="6">
        <v>42890</v>
      </c>
      <c r="T127" s="6">
        <v>42480</v>
      </c>
      <c r="U127" s="8">
        <v>42709</v>
      </c>
      <c r="V127" s="4">
        <v>42645</v>
      </c>
      <c r="W127" s="4">
        <v>42689</v>
      </c>
      <c r="X127" s="4">
        <v>43032</v>
      </c>
      <c r="Y127" s="4">
        <v>43108</v>
      </c>
      <c r="Z127" s="6">
        <v>43155</v>
      </c>
      <c r="AA127" s="4">
        <v>43317</v>
      </c>
      <c r="AB127" s="108">
        <f t="shared" si="22"/>
        <v>162</v>
      </c>
      <c r="AC127" s="108">
        <f t="shared" si="23"/>
        <v>672</v>
      </c>
      <c r="AD127" s="109">
        <f t="shared" si="24"/>
        <v>100</v>
      </c>
      <c r="AE127" s="73">
        <f t="shared" si="34"/>
        <v>0.38</v>
      </c>
      <c r="AF127" s="110"/>
    </row>
    <row r="128" spans="1:32" x14ac:dyDescent="0.2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341"/>
      <c r="V128" s="342"/>
      <c r="W128" s="86"/>
      <c r="X128" s="86"/>
      <c r="Y128" s="86"/>
      <c r="Z128" s="86"/>
      <c r="AA128" s="86"/>
      <c r="AB128" s="308"/>
      <c r="AC128" s="308"/>
      <c r="AD128" s="86"/>
    </row>
    <row r="129" spans="2:30" x14ac:dyDescent="0.2">
      <c r="B129" s="73" t="s">
        <v>154</v>
      </c>
    </row>
    <row r="130" spans="2:30" x14ac:dyDescent="0.2">
      <c r="AD130" s="74"/>
    </row>
    <row r="131" spans="2:30" x14ac:dyDescent="0.2">
      <c r="AD131" s="74"/>
    </row>
  </sheetData>
  <phoneticPr fontId="1"/>
  <printOptions horizontalCentered="1"/>
  <pageMargins left="0.74803149606299213" right="0.74803149606299213" top="0.39370078740157483" bottom="0.39370078740157483" header="0.51181102362204722" footer="0.51181102362204722"/>
  <pageSetup paperSize="9" scale="83" fitToHeight="0" orientation="portrait" r:id="rId1"/>
  <headerFooter alignWithMargins="0"/>
  <rowBreaks count="1" manualBreakCount="1">
    <brk id="69" max="27" man="1"/>
  </rowBreaks>
  <ignoredErrors>
    <ignoredError sqref="A125:M125 A126:C127 AB1:XFD2 O125:T125 N126:T127 A128:Y1048576 A1:Y2 AB4:XFD4 AB6:XFD9 AD5:XFD5 AE10:XFD10 AE3:XFD3 AB128:XFD1048576 AH53:XFD53 AE11:XFD52 AE54:XFD127 AE53:AF53 A10:T124 A4:Y9 A3:T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EEA5-4576-4AB4-924A-90C0526BA761}">
  <sheetPr>
    <tabColor rgb="FFFFFF00"/>
  </sheetPr>
  <dimension ref="A1:CD128"/>
  <sheetViews>
    <sheetView tabSelected="1" view="pageBreakPreview" zoomScale="90" zoomScaleNormal="100" zoomScaleSheetLayoutView="90" workbookViewId="0">
      <pane xSplit="2" ySplit="4" topLeftCell="AB20" activePane="bottomRight" state="frozen"/>
      <selection activeCell="AH7" sqref="AH7"/>
      <selection pane="topRight" activeCell="AH7" sqref="AH7"/>
      <selection pane="bottomLeft" activeCell="AH7" sqref="AH7"/>
      <selection pane="bottomRight" activeCell="AH7" sqref="AH7"/>
    </sheetView>
  </sheetViews>
  <sheetFormatPr defaultColWidth="9" defaultRowHeight="13.2" x14ac:dyDescent="0.2"/>
  <cols>
    <col min="1" max="1" width="2.44140625" style="45" customWidth="1"/>
    <col min="2" max="2" width="11" style="45" customWidth="1"/>
    <col min="3" max="4" width="9.33203125" style="45" customWidth="1"/>
    <col min="5" max="5" width="10.6640625" style="45" bestFit="1" customWidth="1"/>
    <col min="6" max="14" width="6.88671875" style="45" customWidth="1"/>
    <col min="15" max="15" width="11" style="45" bestFit="1" customWidth="1"/>
    <col min="16" max="27" width="6.88671875" style="45" customWidth="1"/>
    <col min="28" max="28" width="11" style="45" bestFit="1" customWidth="1"/>
    <col min="29" max="40" width="6.88671875" style="45" customWidth="1"/>
    <col min="41" max="41" width="11" style="45" bestFit="1" customWidth="1"/>
    <col min="42" max="53" width="6.88671875" style="45" customWidth="1"/>
    <col min="54" max="54" width="11" style="45" bestFit="1" customWidth="1"/>
    <col min="55" max="66" width="6.88671875" style="45" customWidth="1"/>
    <col min="67" max="67" width="11" style="45" bestFit="1" customWidth="1"/>
    <col min="68" max="79" width="6.88671875" style="45" customWidth="1"/>
    <col min="80" max="80" width="4.88671875" style="45" customWidth="1"/>
    <col min="81" max="16384" width="9" style="45"/>
  </cols>
  <sheetData>
    <row r="1" spans="2:82" x14ac:dyDescent="0.2">
      <c r="B1" s="45" t="s">
        <v>176</v>
      </c>
    </row>
    <row r="2" spans="2:82" ht="13.8" thickBot="1" x14ac:dyDescent="0.25">
      <c r="M2" s="321" t="s">
        <v>177</v>
      </c>
      <c r="N2" s="321"/>
      <c r="Z2" s="321" t="s">
        <v>177</v>
      </c>
      <c r="AA2" s="321"/>
      <c r="AM2" s="321" t="s">
        <v>177</v>
      </c>
      <c r="AN2" s="321"/>
      <c r="AZ2" s="321" t="s">
        <v>177</v>
      </c>
      <c r="BA2" s="321"/>
      <c r="BM2" s="321" t="s">
        <v>177</v>
      </c>
      <c r="BN2" s="321"/>
      <c r="BZ2" s="321" t="s">
        <v>177</v>
      </c>
      <c r="CA2" s="321"/>
    </row>
    <row r="3" spans="2:82" x14ac:dyDescent="0.2">
      <c r="B3" s="29" t="s">
        <v>178</v>
      </c>
      <c r="C3" s="322" t="s">
        <v>179</v>
      </c>
      <c r="D3" s="322"/>
      <c r="E3" s="322"/>
      <c r="F3" s="322" t="s">
        <v>180</v>
      </c>
      <c r="G3" s="322"/>
      <c r="H3" s="322"/>
      <c r="I3" s="322" t="s">
        <v>181</v>
      </c>
      <c r="J3" s="322"/>
      <c r="K3" s="322"/>
      <c r="L3" s="322" t="s">
        <v>182</v>
      </c>
      <c r="M3" s="322"/>
      <c r="N3" s="322"/>
      <c r="O3" s="46" t="s">
        <v>178</v>
      </c>
      <c r="P3" s="322" t="s">
        <v>183</v>
      </c>
      <c r="Q3" s="322"/>
      <c r="R3" s="322"/>
      <c r="S3" s="322" t="s">
        <v>184</v>
      </c>
      <c r="T3" s="322"/>
      <c r="U3" s="322"/>
      <c r="V3" s="322" t="s">
        <v>185</v>
      </c>
      <c r="W3" s="322"/>
      <c r="X3" s="322"/>
      <c r="Y3" s="322" t="s">
        <v>186</v>
      </c>
      <c r="Z3" s="322"/>
      <c r="AA3" s="322"/>
      <c r="AB3" s="46" t="s">
        <v>178</v>
      </c>
      <c r="AC3" s="322" t="s">
        <v>187</v>
      </c>
      <c r="AD3" s="322"/>
      <c r="AE3" s="322"/>
      <c r="AF3" s="322" t="s">
        <v>188</v>
      </c>
      <c r="AG3" s="322"/>
      <c r="AH3" s="322"/>
      <c r="AI3" s="322" t="s">
        <v>189</v>
      </c>
      <c r="AJ3" s="322"/>
      <c r="AK3" s="322"/>
      <c r="AL3" s="322" t="s">
        <v>190</v>
      </c>
      <c r="AM3" s="322"/>
      <c r="AN3" s="322"/>
      <c r="AO3" s="46" t="s">
        <v>178</v>
      </c>
      <c r="AP3" s="322" t="s">
        <v>107</v>
      </c>
      <c r="AQ3" s="322"/>
      <c r="AR3" s="322"/>
      <c r="AS3" s="322" t="s">
        <v>191</v>
      </c>
      <c r="AT3" s="324"/>
      <c r="AU3" s="325"/>
      <c r="AV3" s="322" t="s">
        <v>192</v>
      </c>
      <c r="AW3" s="323"/>
      <c r="AX3" s="322"/>
      <c r="AY3" s="322" t="s">
        <v>135</v>
      </c>
      <c r="AZ3" s="322"/>
      <c r="BA3" s="322"/>
      <c r="BB3" s="46" t="s">
        <v>178</v>
      </c>
      <c r="BC3" s="322" t="s">
        <v>136</v>
      </c>
      <c r="BD3" s="322"/>
      <c r="BE3" s="322"/>
      <c r="BF3" s="322" t="s">
        <v>193</v>
      </c>
      <c r="BG3" s="322"/>
      <c r="BH3" s="322"/>
      <c r="BI3" s="322" t="s">
        <v>194</v>
      </c>
      <c r="BJ3" s="322"/>
      <c r="BK3" s="322"/>
      <c r="BL3" s="322" t="s">
        <v>195</v>
      </c>
      <c r="BM3" s="322"/>
      <c r="BN3" s="322"/>
      <c r="BO3" s="46" t="s">
        <v>178</v>
      </c>
      <c r="BP3" s="322" t="s">
        <v>196</v>
      </c>
      <c r="BQ3" s="322"/>
      <c r="BR3" s="322"/>
      <c r="BS3" s="322" t="s">
        <v>43</v>
      </c>
      <c r="BT3" s="322"/>
      <c r="BU3" s="322"/>
      <c r="BV3" s="322" t="s">
        <v>197</v>
      </c>
      <c r="BW3" s="322"/>
      <c r="BX3" s="322"/>
      <c r="BY3" s="322" t="s">
        <v>147</v>
      </c>
      <c r="BZ3" s="322"/>
      <c r="CA3" s="323"/>
    </row>
    <row r="4" spans="2:82" x14ac:dyDescent="0.2">
      <c r="B4" s="30" t="s">
        <v>198</v>
      </c>
      <c r="C4" s="47" t="s">
        <v>199</v>
      </c>
      <c r="D4" s="47" t="s">
        <v>200</v>
      </c>
      <c r="E4" s="48" t="s">
        <v>20</v>
      </c>
      <c r="F4" s="47">
        <v>5</v>
      </c>
      <c r="G4" s="47">
        <v>4</v>
      </c>
      <c r="H4" s="47" t="s">
        <v>161</v>
      </c>
      <c r="I4" s="47">
        <f>$F$4</f>
        <v>5</v>
      </c>
      <c r="J4" s="47">
        <f>$G$4</f>
        <v>4</v>
      </c>
      <c r="K4" s="47" t="s">
        <v>161</v>
      </c>
      <c r="L4" s="47">
        <f>$F$4</f>
        <v>5</v>
      </c>
      <c r="M4" s="47">
        <f>$G$4</f>
        <v>4</v>
      </c>
      <c r="N4" s="47" t="s">
        <v>161</v>
      </c>
      <c r="O4" s="49" t="s">
        <v>198</v>
      </c>
      <c r="P4" s="47">
        <f>$F$4</f>
        <v>5</v>
      </c>
      <c r="Q4" s="47">
        <f>$G$4</f>
        <v>4</v>
      </c>
      <c r="R4" s="47" t="s">
        <v>20</v>
      </c>
      <c r="S4" s="47">
        <f>$F$4</f>
        <v>5</v>
      </c>
      <c r="T4" s="47">
        <f>$G$4</f>
        <v>4</v>
      </c>
      <c r="U4" s="47" t="s">
        <v>161</v>
      </c>
      <c r="V4" s="47">
        <f>$F$4</f>
        <v>5</v>
      </c>
      <c r="W4" s="47">
        <f>$G$4</f>
        <v>4</v>
      </c>
      <c r="X4" s="47" t="s">
        <v>161</v>
      </c>
      <c r="Y4" s="47">
        <f>$F$4</f>
        <v>5</v>
      </c>
      <c r="Z4" s="47">
        <f>$G$4</f>
        <v>4</v>
      </c>
      <c r="AA4" s="47" t="s">
        <v>161</v>
      </c>
      <c r="AB4" s="49" t="s">
        <v>198</v>
      </c>
      <c r="AC4" s="47">
        <f>$F$4</f>
        <v>5</v>
      </c>
      <c r="AD4" s="47">
        <f>$G$4</f>
        <v>4</v>
      </c>
      <c r="AE4" s="47" t="s">
        <v>20</v>
      </c>
      <c r="AF4" s="47">
        <f>$F$4</f>
        <v>5</v>
      </c>
      <c r="AG4" s="47">
        <f>$G$4</f>
        <v>4</v>
      </c>
      <c r="AH4" s="47" t="s">
        <v>161</v>
      </c>
      <c r="AI4" s="47">
        <f>$F$4</f>
        <v>5</v>
      </c>
      <c r="AJ4" s="47">
        <f>$G$4</f>
        <v>4</v>
      </c>
      <c r="AK4" s="47" t="s">
        <v>161</v>
      </c>
      <c r="AL4" s="47">
        <f>$F$4</f>
        <v>5</v>
      </c>
      <c r="AM4" s="47">
        <f>$G$4</f>
        <v>4</v>
      </c>
      <c r="AN4" s="47" t="s">
        <v>161</v>
      </c>
      <c r="AO4" s="49" t="s">
        <v>198</v>
      </c>
      <c r="AP4" s="47">
        <f>$F$4</f>
        <v>5</v>
      </c>
      <c r="AQ4" s="47">
        <f>$G$4</f>
        <v>4</v>
      </c>
      <c r="AR4" s="47" t="s">
        <v>161</v>
      </c>
      <c r="AS4" s="47">
        <f>$F$4</f>
        <v>5</v>
      </c>
      <c r="AT4" s="280">
        <f>$G$4</f>
        <v>4</v>
      </c>
      <c r="AU4" s="295" t="s">
        <v>20</v>
      </c>
      <c r="AV4" s="47">
        <f>$F$4</f>
        <v>5</v>
      </c>
      <c r="AW4" s="50">
        <f>$G$4</f>
        <v>4</v>
      </c>
      <c r="AX4" s="47" t="s">
        <v>161</v>
      </c>
      <c r="AY4" s="47">
        <f>$F$4</f>
        <v>5</v>
      </c>
      <c r="AZ4" s="47">
        <f>$G$4</f>
        <v>4</v>
      </c>
      <c r="BA4" s="47" t="s">
        <v>161</v>
      </c>
      <c r="BB4" s="49" t="s">
        <v>198</v>
      </c>
      <c r="BC4" s="47">
        <f>$F$4</f>
        <v>5</v>
      </c>
      <c r="BD4" s="47">
        <f>$G$4</f>
        <v>4</v>
      </c>
      <c r="BE4" s="47" t="s">
        <v>161</v>
      </c>
      <c r="BF4" s="47">
        <f>$F$4</f>
        <v>5</v>
      </c>
      <c r="BG4" s="47">
        <f>$G$4</f>
        <v>4</v>
      </c>
      <c r="BH4" s="47" t="s">
        <v>161</v>
      </c>
      <c r="BI4" s="47">
        <f>$F$4</f>
        <v>5</v>
      </c>
      <c r="BJ4" s="47">
        <f>$G$4</f>
        <v>4</v>
      </c>
      <c r="BK4" s="47" t="s">
        <v>161</v>
      </c>
      <c r="BL4" s="47">
        <f>$F$4</f>
        <v>5</v>
      </c>
      <c r="BM4" s="47">
        <f>$G$4</f>
        <v>4</v>
      </c>
      <c r="BN4" s="47" t="s">
        <v>161</v>
      </c>
      <c r="BO4" s="49" t="s">
        <v>198</v>
      </c>
      <c r="BP4" s="47">
        <f>$F$4</f>
        <v>5</v>
      </c>
      <c r="BQ4" s="47">
        <f>$G$4</f>
        <v>4</v>
      </c>
      <c r="BR4" s="47" t="s">
        <v>161</v>
      </c>
      <c r="BS4" s="47">
        <f>$F$4</f>
        <v>5</v>
      </c>
      <c r="BT4" s="47">
        <f>$G$4</f>
        <v>4</v>
      </c>
      <c r="BU4" s="47" t="s">
        <v>20</v>
      </c>
      <c r="BV4" s="47">
        <f>$F$4</f>
        <v>5</v>
      </c>
      <c r="BW4" s="47">
        <f>$G$4</f>
        <v>4</v>
      </c>
      <c r="BX4" s="47" t="s">
        <v>161</v>
      </c>
      <c r="BY4" s="47">
        <f>$F$4</f>
        <v>5</v>
      </c>
      <c r="BZ4" s="47">
        <f>$G$4</f>
        <v>4</v>
      </c>
      <c r="CA4" s="50" t="s">
        <v>161</v>
      </c>
    </row>
    <row r="5" spans="2:82" x14ac:dyDescent="0.2">
      <c r="B5" s="31" t="s">
        <v>201</v>
      </c>
      <c r="C5" s="45">
        <v>189396</v>
      </c>
      <c r="D5" s="51">
        <v>190853</v>
      </c>
      <c r="E5" s="32">
        <f>C5-D5</f>
        <v>-1457</v>
      </c>
      <c r="F5" s="52">
        <v>9</v>
      </c>
      <c r="G5" s="53">
        <v>9</v>
      </c>
      <c r="H5" s="54">
        <f t="shared" ref="H5:H35" si="0">F5-G5</f>
        <v>0</v>
      </c>
      <c r="I5" s="53">
        <v>199</v>
      </c>
      <c r="J5" s="53">
        <v>194</v>
      </c>
      <c r="K5" s="54">
        <f>I5-J5</f>
        <v>5</v>
      </c>
      <c r="L5" s="53">
        <v>65</v>
      </c>
      <c r="M5" s="53">
        <v>66</v>
      </c>
      <c r="N5" s="54">
        <f>L5-M5</f>
        <v>-1</v>
      </c>
      <c r="O5" s="55" t="s">
        <v>201</v>
      </c>
      <c r="P5" s="53">
        <v>2</v>
      </c>
      <c r="Q5" s="53">
        <v>2</v>
      </c>
      <c r="R5" s="54">
        <f>P5-Q5</f>
        <v>0</v>
      </c>
      <c r="S5" s="53">
        <v>18</v>
      </c>
      <c r="T5" s="53">
        <v>18</v>
      </c>
      <c r="U5" s="54">
        <f>S5-T5</f>
        <v>0</v>
      </c>
      <c r="V5" s="53">
        <v>12</v>
      </c>
      <c r="W5" s="53">
        <v>12</v>
      </c>
      <c r="X5" s="54">
        <f>V5-W5</f>
        <v>0</v>
      </c>
      <c r="Y5" s="53">
        <v>107</v>
      </c>
      <c r="Z5" s="53">
        <v>101</v>
      </c>
      <c r="AA5" s="54">
        <f>Y5-Z5</f>
        <v>6</v>
      </c>
      <c r="AB5" s="55" t="s">
        <v>201</v>
      </c>
      <c r="AC5" s="54">
        <f>F5+I5+L5+P5+S5+V5+Y5</f>
        <v>412</v>
      </c>
      <c r="AD5" s="54">
        <v>402</v>
      </c>
      <c r="AE5" s="54">
        <f>AC5-AD5</f>
        <v>10</v>
      </c>
      <c r="AF5" s="53">
        <v>378</v>
      </c>
      <c r="AG5" s="53">
        <v>387</v>
      </c>
      <c r="AH5" s="54">
        <f>AF5-AG5</f>
        <v>-9</v>
      </c>
      <c r="AI5" s="53">
        <v>85</v>
      </c>
      <c r="AJ5" s="53">
        <v>84</v>
      </c>
      <c r="AK5" s="54">
        <f>AI5-AJ5</f>
        <v>1</v>
      </c>
      <c r="AL5" s="54">
        <f>AF5+AI5</f>
        <v>463</v>
      </c>
      <c r="AM5" s="54">
        <v>471</v>
      </c>
      <c r="AN5" s="54">
        <f>AL5-AM5</f>
        <v>-8</v>
      </c>
      <c r="AO5" s="55" t="s">
        <v>201</v>
      </c>
      <c r="AP5" s="54">
        <f>AC5+AL5</f>
        <v>875</v>
      </c>
      <c r="AQ5" s="54">
        <v>873</v>
      </c>
      <c r="AR5" s="54">
        <f>AP5-AQ5</f>
        <v>2</v>
      </c>
      <c r="AS5" s="53">
        <v>271</v>
      </c>
      <c r="AT5" s="51">
        <v>274</v>
      </c>
      <c r="AU5" s="296">
        <f>AS5-AT5</f>
        <v>-3</v>
      </c>
      <c r="AV5" s="53">
        <v>189</v>
      </c>
      <c r="AW5" s="297">
        <v>178</v>
      </c>
      <c r="AX5" s="54">
        <f>AV5-AW5</f>
        <v>11</v>
      </c>
      <c r="AY5" s="54">
        <f>AS5+AV5</f>
        <v>460</v>
      </c>
      <c r="AZ5" s="54">
        <v>452</v>
      </c>
      <c r="BA5" s="54">
        <f>AY5-AZ5</f>
        <v>8</v>
      </c>
      <c r="BB5" s="55" t="s">
        <v>201</v>
      </c>
      <c r="BC5" s="54">
        <f>AP5+AY5</f>
        <v>1335</v>
      </c>
      <c r="BD5" s="54">
        <v>1325</v>
      </c>
      <c r="BE5" s="54">
        <f>BC5-BD5</f>
        <v>10</v>
      </c>
      <c r="BF5" s="53">
        <v>568</v>
      </c>
      <c r="BG5" s="53">
        <v>567</v>
      </c>
      <c r="BH5" s="54">
        <f>BF5-BG5</f>
        <v>1</v>
      </c>
      <c r="BI5" s="53">
        <v>51</v>
      </c>
      <c r="BJ5" s="53">
        <v>51</v>
      </c>
      <c r="BK5" s="54">
        <f>BI5-BJ5</f>
        <v>0</v>
      </c>
      <c r="BL5" s="53">
        <v>0</v>
      </c>
      <c r="BM5" s="54">
        <v>0</v>
      </c>
      <c r="BN5" s="54">
        <f>BL5-BM5</f>
        <v>0</v>
      </c>
      <c r="BO5" s="55" t="s">
        <v>201</v>
      </c>
      <c r="BP5" s="53">
        <v>31</v>
      </c>
      <c r="BQ5" s="53">
        <v>31</v>
      </c>
      <c r="BR5" s="54">
        <f>BP5-BQ5</f>
        <v>0</v>
      </c>
      <c r="BS5" s="53">
        <v>63</v>
      </c>
      <c r="BT5" s="53">
        <v>60</v>
      </c>
      <c r="BU5" s="54">
        <f>BS5-BT5</f>
        <v>3</v>
      </c>
      <c r="BV5" s="53">
        <v>713</v>
      </c>
      <c r="BW5" s="54">
        <v>709</v>
      </c>
      <c r="BX5" s="54">
        <f>BV5-BW5</f>
        <v>4</v>
      </c>
      <c r="BY5" s="53">
        <f>BC5+BV5</f>
        <v>2048</v>
      </c>
      <c r="BZ5" s="54">
        <v>2034</v>
      </c>
      <c r="CA5" s="56">
        <f>BY5-BZ5</f>
        <v>14</v>
      </c>
      <c r="CC5" s="45">
        <f>VLOOKUP($B5,[1]不要かも!$A:$DM,CC$51,FALSE)</f>
        <v>2048</v>
      </c>
      <c r="CD5" s="45">
        <f>BY5-CC5</f>
        <v>0</v>
      </c>
    </row>
    <row r="6" spans="2:82" x14ac:dyDescent="0.2">
      <c r="B6" s="33" t="s">
        <v>202</v>
      </c>
      <c r="C6" s="45">
        <v>407695</v>
      </c>
      <c r="D6" s="57">
        <v>408802</v>
      </c>
      <c r="E6" s="32">
        <f t="shared" ref="E6:E35" si="1">C6-D6</f>
        <v>-1107</v>
      </c>
      <c r="F6" s="58">
        <v>13</v>
      </c>
      <c r="G6" s="59">
        <v>14</v>
      </c>
      <c r="H6" s="32">
        <f t="shared" si="0"/>
        <v>-1</v>
      </c>
      <c r="I6" s="59">
        <v>346</v>
      </c>
      <c r="J6" s="59">
        <v>352</v>
      </c>
      <c r="K6" s="32">
        <f t="shared" ref="K6:K35" si="2">I6-J6</f>
        <v>-6</v>
      </c>
      <c r="L6" s="59">
        <v>105</v>
      </c>
      <c r="M6" s="59">
        <v>104</v>
      </c>
      <c r="N6" s="32">
        <f t="shared" ref="N6:N35" si="3">L6-M6</f>
        <v>1</v>
      </c>
      <c r="O6" s="60" t="s">
        <v>202</v>
      </c>
      <c r="P6" s="59">
        <v>9</v>
      </c>
      <c r="Q6" s="59">
        <v>9</v>
      </c>
      <c r="R6" s="32">
        <f t="shared" ref="R6:R35" si="4">P6-Q6</f>
        <v>0</v>
      </c>
      <c r="S6" s="59">
        <v>3</v>
      </c>
      <c r="T6" s="59">
        <v>3</v>
      </c>
      <c r="U6" s="32">
        <f t="shared" ref="U6:U35" si="5">S6-T6</f>
        <v>0</v>
      </c>
      <c r="V6" s="59">
        <v>11</v>
      </c>
      <c r="W6" s="59">
        <v>11</v>
      </c>
      <c r="X6" s="32">
        <f t="shared" ref="X6:X35" si="6">V6-W6</f>
        <v>0</v>
      </c>
      <c r="Y6" s="59">
        <v>249</v>
      </c>
      <c r="Z6" s="59">
        <v>252</v>
      </c>
      <c r="AA6" s="32">
        <f t="shared" ref="AA6:AA35" si="7">Y6-Z6</f>
        <v>-3</v>
      </c>
      <c r="AB6" s="60" t="s">
        <v>202</v>
      </c>
      <c r="AC6" s="32">
        <f t="shared" ref="AC6:AC35" si="8">F6+I6+L6+P6+S6+V6+Y6</f>
        <v>736</v>
      </c>
      <c r="AD6" s="32">
        <v>745</v>
      </c>
      <c r="AE6" s="32">
        <f t="shared" ref="AE6:AE35" si="9">AC6-AD6</f>
        <v>-9</v>
      </c>
      <c r="AF6" s="59">
        <v>730</v>
      </c>
      <c r="AG6" s="59">
        <v>690</v>
      </c>
      <c r="AH6" s="32">
        <f t="shared" ref="AH6:AH35" si="10">AF6-AG6</f>
        <v>40</v>
      </c>
      <c r="AI6" s="59">
        <v>297</v>
      </c>
      <c r="AJ6" s="59">
        <v>295</v>
      </c>
      <c r="AK6" s="32">
        <f t="shared" ref="AK6:AK35" si="11">AI6-AJ6</f>
        <v>2</v>
      </c>
      <c r="AL6" s="32">
        <f t="shared" ref="AL6:AL35" si="12">AF6+AI6</f>
        <v>1027</v>
      </c>
      <c r="AM6" s="32">
        <v>985</v>
      </c>
      <c r="AN6" s="32">
        <f t="shared" ref="AN6:AN35" si="13">AL6-AM6</f>
        <v>42</v>
      </c>
      <c r="AO6" s="60" t="s">
        <v>202</v>
      </c>
      <c r="AP6" s="32">
        <f t="shared" ref="AP6:AP35" si="14">AC6+AL6</f>
        <v>1763</v>
      </c>
      <c r="AQ6" s="32">
        <v>1730</v>
      </c>
      <c r="AR6" s="32">
        <f t="shared" ref="AR6:AR35" si="15">AP6-AQ6</f>
        <v>33</v>
      </c>
      <c r="AS6" s="59">
        <v>271</v>
      </c>
      <c r="AT6" s="57">
        <v>265</v>
      </c>
      <c r="AU6" s="298">
        <f t="shared" ref="AU6:AU35" si="16">AS6-AT6</f>
        <v>6</v>
      </c>
      <c r="AV6" s="59">
        <v>412</v>
      </c>
      <c r="AW6" s="299">
        <v>411</v>
      </c>
      <c r="AX6" s="32">
        <f t="shared" ref="AX6:AX35" si="17">AV6-AW6</f>
        <v>1</v>
      </c>
      <c r="AY6" s="32">
        <f t="shared" ref="AY6:AY35" si="18">AS6+AV6</f>
        <v>683</v>
      </c>
      <c r="AZ6" s="32">
        <v>676</v>
      </c>
      <c r="BA6" s="32">
        <f t="shared" ref="BA6:BA35" si="19">AY6-AZ6</f>
        <v>7</v>
      </c>
      <c r="BB6" s="60" t="s">
        <v>202</v>
      </c>
      <c r="BC6" s="32">
        <f t="shared" ref="BC6:BC35" si="20">AP6+AY6</f>
        <v>2446</v>
      </c>
      <c r="BD6" s="32">
        <v>2406</v>
      </c>
      <c r="BE6" s="32">
        <f t="shared" ref="BE6:BE35" si="21">BC6-BD6</f>
        <v>40</v>
      </c>
      <c r="BF6" s="59">
        <v>822</v>
      </c>
      <c r="BG6" s="59">
        <v>814</v>
      </c>
      <c r="BH6" s="32">
        <f t="shared" ref="BH6:BH35" si="22">BF6-BG6</f>
        <v>8</v>
      </c>
      <c r="BI6" s="59">
        <v>125</v>
      </c>
      <c r="BJ6" s="59">
        <v>127</v>
      </c>
      <c r="BK6" s="32">
        <f t="shared" ref="BK6:BK35" si="23">BI6-BJ6</f>
        <v>-2</v>
      </c>
      <c r="BL6" s="32">
        <v>0</v>
      </c>
      <c r="BM6" s="32">
        <v>0</v>
      </c>
      <c r="BN6" s="32">
        <f t="shared" ref="BN6:BN35" si="24">BL6-BM6</f>
        <v>0</v>
      </c>
      <c r="BO6" s="60" t="s">
        <v>202</v>
      </c>
      <c r="BP6" s="59">
        <v>129</v>
      </c>
      <c r="BQ6" s="59">
        <v>130</v>
      </c>
      <c r="BR6" s="32">
        <f t="shared" ref="BR6:BR35" si="25">BP6-BQ6</f>
        <v>-1</v>
      </c>
      <c r="BS6" s="59">
        <v>79</v>
      </c>
      <c r="BT6" s="59">
        <v>82</v>
      </c>
      <c r="BU6" s="32">
        <f t="shared" ref="BU6:BU35" si="26">BS6-BT6</f>
        <v>-3</v>
      </c>
      <c r="BV6" s="32">
        <v>1155</v>
      </c>
      <c r="BW6" s="32">
        <v>1153</v>
      </c>
      <c r="BX6" s="32">
        <f t="shared" ref="BX6:BX35" si="27">BV6-BW6</f>
        <v>2</v>
      </c>
      <c r="BY6" s="32">
        <f t="shared" ref="BY6:BY35" si="28">BC6+BV6</f>
        <v>3601</v>
      </c>
      <c r="BZ6" s="32">
        <v>3559</v>
      </c>
      <c r="CA6" s="61">
        <f t="shared" ref="CA6:CA35" si="29">BY6-BZ6</f>
        <v>42</v>
      </c>
      <c r="CC6" s="45">
        <f>VLOOKUP($B6,[1]不要かも!$A:$DM,CC$51,FALSE)</f>
        <v>3601</v>
      </c>
      <c r="CD6" s="45">
        <f t="shared" ref="CD6:CD35" si="30">BY6-CC6</f>
        <v>0</v>
      </c>
    </row>
    <row r="7" spans="2:82" ht="12.75" customHeight="1" x14ac:dyDescent="0.2">
      <c r="B7" s="33" t="s">
        <v>203</v>
      </c>
      <c r="C7" s="45">
        <v>103074</v>
      </c>
      <c r="D7" s="57">
        <v>103387</v>
      </c>
      <c r="E7" s="32">
        <f t="shared" si="1"/>
        <v>-313</v>
      </c>
      <c r="F7" s="58">
        <v>8</v>
      </c>
      <c r="G7" s="59">
        <v>8</v>
      </c>
      <c r="H7" s="32">
        <f t="shared" si="0"/>
        <v>0</v>
      </c>
      <c r="I7" s="59">
        <v>105</v>
      </c>
      <c r="J7" s="59">
        <v>108</v>
      </c>
      <c r="K7" s="32">
        <f t="shared" si="2"/>
        <v>-3</v>
      </c>
      <c r="L7" s="59">
        <v>26</v>
      </c>
      <c r="M7" s="59">
        <v>27</v>
      </c>
      <c r="N7" s="32">
        <f t="shared" si="3"/>
        <v>-1</v>
      </c>
      <c r="O7" s="60" t="s">
        <v>203</v>
      </c>
      <c r="P7" s="59">
        <v>0</v>
      </c>
      <c r="Q7" s="59">
        <v>0</v>
      </c>
      <c r="R7" s="32">
        <f t="shared" si="4"/>
        <v>0</v>
      </c>
      <c r="S7" s="59">
        <v>4</v>
      </c>
      <c r="T7" s="59">
        <v>4</v>
      </c>
      <c r="U7" s="32">
        <f t="shared" si="5"/>
        <v>0</v>
      </c>
      <c r="V7" s="59">
        <v>7</v>
      </c>
      <c r="W7" s="59">
        <v>7</v>
      </c>
      <c r="X7" s="32">
        <f t="shared" si="6"/>
        <v>0</v>
      </c>
      <c r="Y7" s="59">
        <v>55</v>
      </c>
      <c r="Z7" s="59">
        <v>51</v>
      </c>
      <c r="AA7" s="32">
        <f t="shared" si="7"/>
        <v>4</v>
      </c>
      <c r="AB7" s="60" t="s">
        <v>203</v>
      </c>
      <c r="AC7" s="32">
        <f t="shared" si="8"/>
        <v>205</v>
      </c>
      <c r="AD7" s="32">
        <v>205</v>
      </c>
      <c r="AE7" s="32">
        <f t="shared" si="9"/>
        <v>0</v>
      </c>
      <c r="AF7" s="59">
        <v>136</v>
      </c>
      <c r="AG7" s="59">
        <v>125</v>
      </c>
      <c r="AH7" s="32">
        <f t="shared" si="10"/>
        <v>11</v>
      </c>
      <c r="AI7" s="59">
        <v>71</v>
      </c>
      <c r="AJ7" s="59">
        <v>78</v>
      </c>
      <c r="AK7" s="32">
        <f t="shared" si="11"/>
        <v>-7</v>
      </c>
      <c r="AL7" s="32">
        <f t="shared" si="12"/>
        <v>207</v>
      </c>
      <c r="AM7" s="32">
        <v>203</v>
      </c>
      <c r="AN7" s="32">
        <f t="shared" si="13"/>
        <v>4</v>
      </c>
      <c r="AO7" s="60" t="s">
        <v>203</v>
      </c>
      <c r="AP7" s="32">
        <f t="shared" si="14"/>
        <v>412</v>
      </c>
      <c r="AQ7" s="32">
        <v>408</v>
      </c>
      <c r="AR7" s="32">
        <f t="shared" si="15"/>
        <v>4</v>
      </c>
      <c r="AS7" s="59">
        <v>109</v>
      </c>
      <c r="AT7" s="57">
        <v>98</v>
      </c>
      <c r="AU7" s="298">
        <f t="shared" si="16"/>
        <v>11</v>
      </c>
      <c r="AV7" s="59">
        <v>112</v>
      </c>
      <c r="AW7" s="299">
        <v>106</v>
      </c>
      <c r="AX7" s="32">
        <f t="shared" si="17"/>
        <v>6</v>
      </c>
      <c r="AY7" s="32">
        <f t="shared" si="18"/>
        <v>221</v>
      </c>
      <c r="AZ7" s="32">
        <v>204</v>
      </c>
      <c r="BA7" s="32">
        <f t="shared" si="19"/>
        <v>17</v>
      </c>
      <c r="BB7" s="60" t="s">
        <v>203</v>
      </c>
      <c r="BC7" s="32">
        <f t="shared" si="20"/>
        <v>633</v>
      </c>
      <c r="BD7" s="32">
        <v>612</v>
      </c>
      <c r="BE7" s="32">
        <f t="shared" si="21"/>
        <v>21</v>
      </c>
      <c r="BF7" s="59">
        <v>547</v>
      </c>
      <c r="BG7" s="59">
        <v>539</v>
      </c>
      <c r="BH7" s="32">
        <f t="shared" si="22"/>
        <v>8</v>
      </c>
      <c r="BI7" s="59">
        <v>49</v>
      </c>
      <c r="BJ7" s="59">
        <v>50</v>
      </c>
      <c r="BK7" s="32">
        <f t="shared" si="23"/>
        <v>-1</v>
      </c>
      <c r="BL7" s="32">
        <v>0</v>
      </c>
      <c r="BM7" s="32">
        <v>0</v>
      </c>
      <c r="BN7" s="32">
        <f t="shared" si="24"/>
        <v>0</v>
      </c>
      <c r="BO7" s="60" t="s">
        <v>203</v>
      </c>
      <c r="BP7" s="59">
        <v>25</v>
      </c>
      <c r="BQ7" s="59">
        <v>25</v>
      </c>
      <c r="BR7" s="32">
        <f t="shared" si="25"/>
        <v>0</v>
      </c>
      <c r="BS7" s="59">
        <v>33</v>
      </c>
      <c r="BT7" s="59">
        <v>32</v>
      </c>
      <c r="BU7" s="32">
        <f t="shared" si="26"/>
        <v>1</v>
      </c>
      <c r="BV7" s="32">
        <v>654</v>
      </c>
      <c r="BW7" s="32">
        <v>646</v>
      </c>
      <c r="BX7" s="32">
        <f t="shared" si="27"/>
        <v>8</v>
      </c>
      <c r="BY7" s="32">
        <f t="shared" si="28"/>
        <v>1287</v>
      </c>
      <c r="BZ7" s="32">
        <v>1258</v>
      </c>
      <c r="CA7" s="61">
        <f t="shared" si="29"/>
        <v>29</v>
      </c>
      <c r="CC7" s="45">
        <f>VLOOKUP($B7,[1]不要かも!$A:$DM,CC$51,FALSE)</f>
        <v>1287</v>
      </c>
      <c r="CD7" s="45">
        <f t="shared" si="30"/>
        <v>0</v>
      </c>
    </row>
    <row r="8" spans="2:82" x14ac:dyDescent="0.2">
      <c r="B8" s="33" t="s">
        <v>204</v>
      </c>
      <c r="C8" s="45">
        <v>381316</v>
      </c>
      <c r="D8" s="57">
        <v>378869</v>
      </c>
      <c r="E8" s="32">
        <f t="shared" si="1"/>
        <v>2447</v>
      </c>
      <c r="F8" s="58">
        <v>18</v>
      </c>
      <c r="G8" s="59">
        <v>18</v>
      </c>
      <c r="H8" s="32">
        <f t="shared" si="0"/>
        <v>0</v>
      </c>
      <c r="I8" s="59">
        <v>402</v>
      </c>
      <c r="J8" s="59">
        <v>409</v>
      </c>
      <c r="K8" s="32">
        <f t="shared" si="2"/>
        <v>-7</v>
      </c>
      <c r="L8" s="59">
        <v>111</v>
      </c>
      <c r="M8" s="59">
        <v>107</v>
      </c>
      <c r="N8" s="32">
        <f t="shared" si="3"/>
        <v>4</v>
      </c>
      <c r="O8" s="60" t="s">
        <v>204</v>
      </c>
      <c r="P8" s="59">
        <v>4</v>
      </c>
      <c r="Q8" s="59">
        <v>3</v>
      </c>
      <c r="R8" s="32">
        <f t="shared" si="4"/>
        <v>1</v>
      </c>
      <c r="S8" s="59">
        <v>5</v>
      </c>
      <c r="T8" s="59">
        <v>5</v>
      </c>
      <c r="U8" s="32">
        <f t="shared" si="5"/>
        <v>0</v>
      </c>
      <c r="V8" s="59">
        <v>28</v>
      </c>
      <c r="W8" s="59">
        <v>28</v>
      </c>
      <c r="X8" s="32">
        <f t="shared" si="6"/>
        <v>0</v>
      </c>
      <c r="Y8" s="59">
        <v>258</v>
      </c>
      <c r="Z8" s="59">
        <v>247</v>
      </c>
      <c r="AA8" s="32">
        <f t="shared" si="7"/>
        <v>11</v>
      </c>
      <c r="AB8" s="60" t="s">
        <v>204</v>
      </c>
      <c r="AC8" s="32">
        <f t="shared" si="8"/>
        <v>826</v>
      </c>
      <c r="AD8" s="32">
        <v>817</v>
      </c>
      <c r="AE8" s="32">
        <f t="shared" si="9"/>
        <v>9</v>
      </c>
      <c r="AF8" s="59">
        <v>654</v>
      </c>
      <c r="AG8" s="59">
        <v>666</v>
      </c>
      <c r="AH8" s="32">
        <f t="shared" si="10"/>
        <v>-12</v>
      </c>
      <c r="AI8" s="59">
        <v>324</v>
      </c>
      <c r="AJ8" s="59">
        <v>335</v>
      </c>
      <c r="AK8" s="32">
        <f t="shared" si="11"/>
        <v>-11</v>
      </c>
      <c r="AL8" s="32">
        <f t="shared" si="12"/>
        <v>978</v>
      </c>
      <c r="AM8" s="32">
        <v>1001</v>
      </c>
      <c r="AN8" s="32">
        <f t="shared" si="13"/>
        <v>-23</v>
      </c>
      <c r="AO8" s="60" t="s">
        <v>204</v>
      </c>
      <c r="AP8" s="32">
        <f t="shared" si="14"/>
        <v>1804</v>
      </c>
      <c r="AQ8" s="32">
        <v>1818</v>
      </c>
      <c r="AR8" s="32">
        <f t="shared" si="15"/>
        <v>-14</v>
      </c>
      <c r="AS8" s="59">
        <v>397</v>
      </c>
      <c r="AT8" s="57">
        <v>388</v>
      </c>
      <c r="AU8" s="298">
        <f t="shared" si="16"/>
        <v>9</v>
      </c>
      <c r="AV8" s="59">
        <v>365</v>
      </c>
      <c r="AW8" s="299">
        <v>364</v>
      </c>
      <c r="AX8" s="32">
        <f t="shared" si="17"/>
        <v>1</v>
      </c>
      <c r="AY8" s="32">
        <f t="shared" si="18"/>
        <v>762</v>
      </c>
      <c r="AZ8" s="32">
        <v>752</v>
      </c>
      <c r="BA8" s="32">
        <f t="shared" si="19"/>
        <v>10</v>
      </c>
      <c r="BB8" s="60" t="s">
        <v>204</v>
      </c>
      <c r="BC8" s="32">
        <f t="shared" si="20"/>
        <v>2566</v>
      </c>
      <c r="BD8" s="32">
        <v>2570</v>
      </c>
      <c r="BE8" s="32">
        <f t="shared" si="21"/>
        <v>-4</v>
      </c>
      <c r="BF8" s="59">
        <v>8</v>
      </c>
      <c r="BG8" s="59">
        <v>11</v>
      </c>
      <c r="BH8" s="32">
        <f t="shared" si="22"/>
        <v>-3</v>
      </c>
      <c r="BI8" s="59">
        <v>133</v>
      </c>
      <c r="BJ8" s="59">
        <v>133</v>
      </c>
      <c r="BK8" s="32">
        <f t="shared" si="23"/>
        <v>0</v>
      </c>
      <c r="BL8" s="32">
        <v>0</v>
      </c>
      <c r="BM8" s="32">
        <v>0</v>
      </c>
      <c r="BN8" s="32">
        <f t="shared" si="24"/>
        <v>0</v>
      </c>
      <c r="BO8" s="60" t="s">
        <v>204</v>
      </c>
      <c r="BP8" s="59">
        <v>93</v>
      </c>
      <c r="BQ8" s="59">
        <v>95</v>
      </c>
      <c r="BR8" s="32">
        <f t="shared" si="25"/>
        <v>-2</v>
      </c>
      <c r="BS8" s="59">
        <v>74</v>
      </c>
      <c r="BT8" s="59">
        <v>79</v>
      </c>
      <c r="BU8" s="32">
        <f t="shared" si="26"/>
        <v>-5</v>
      </c>
      <c r="BV8" s="32">
        <v>308</v>
      </c>
      <c r="BW8" s="32">
        <v>318</v>
      </c>
      <c r="BX8" s="32">
        <f t="shared" si="27"/>
        <v>-10</v>
      </c>
      <c r="BY8" s="32">
        <f t="shared" si="28"/>
        <v>2874</v>
      </c>
      <c r="BZ8" s="32">
        <v>2888</v>
      </c>
      <c r="CA8" s="61">
        <f t="shared" si="29"/>
        <v>-14</v>
      </c>
      <c r="CC8" s="45">
        <f>VLOOKUP($B8,[1]不要かも!$A:$DM,CC$51,FALSE)</f>
        <v>2874</v>
      </c>
      <c r="CD8" s="45">
        <f t="shared" si="30"/>
        <v>0</v>
      </c>
    </row>
    <row r="9" spans="2:82" x14ac:dyDescent="0.2">
      <c r="B9" s="33" t="s">
        <v>205</v>
      </c>
      <c r="C9" s="45">
        <v>73282</v>
      </c>
      <c r="D9" s="57">
        <v>73807</v>
      </c>
      <c r="E9" s="32">
        <f t="shared" si="1"/>
        <v>-525</v>
      </c>
      <c r="F9" s="58">
        <v>6</v>
      </c>
      <c r="G9" s="59">
        <v>6</v>
      </c>
      <c r="H9" s="32">
        <f t="shared" si="0"/>
        <v>0</v>
      </c>
      <c r="I9" s="59">
        <v>92</v>
      </c>
      <c r="J9" s="59">
        <v>88</v>
      </c>
      <c r="K9" s="32">
        <f t="shared" si="2"/>
        <v>4</v>
      </c>
      <c r="L9" s="59">
        <v>23</v>
      </c>
      <c r="M9" s="59">
        <v>24</v>
      </c>
      <c r="N9" s="32">
        <f t="shared" si="3"/>
        <v>-1</v>
      </c>
      <c r="O9" s="60" t="s">
        <v>205</v>
      </c>
      <c r="P9" s="59">
        <v>1</v>
      </c>
      <c r="Q9" s="59">
        <v>2</v>
      </c>
      <c r="R9" s="32">
        <f t="shared" si="4"/>
        <v>-1</v>
      </c>
      <c r="S9" s="59">
        <v>2</v>
      </c>
      <c r="T9" s="59">
        <v>2</v>
      </c>
      <c r="U9" s="32">
        <f t="shared" si="5"/>
        <v>0</v>
      </c>
      <c r="V9" s="59">
        <v>4</v>
      </c>
      <c r="W9" s="59">
        <v>4</v>
      </c>
      <c r="X9" s="32">
        <f t="shared" si="6"/>
        <v>0</v>
      </c>
      <c r="Y9" s="59">
        <v>30</v>
      </c>
      <c r="Z9" s="59">
        <v>31</v>
      </c>
      <c r="AA9" s="32">
        <f t="shared" si="7"/>
        <v>-1</v>
      </c>
      <c r="AB9" s="60" t="s">
        <v>205</v>
      </c>
      <c r="AC9" s="32">
        <f t="shared" si="8"/>
        <v>158</v>
      </c>
      <c r="AD9" s="32">
        <v>157</v>
      </c>
      <c r="AE9" s="32">
        <f t="shared" si="9"/>
        <v>1</v>
      </c>
      <c r="AF9" s="59">
        <v>162</v>
      </c>
      <c r="AG9" s="59">
        <v>154</v>
      </c>
      <c r="AH9" s="32">
        <f t="shared" si="10"/>
        <v>8</v>
      </c>
      <c r="AI9" s="59">
        <v>17</v>
      </c>
      <c r="AJ9" s="59">
        <v>20</v>
      </c>
      <c r="AK9" s="32">
        <f t="shared" si="11"/>
        <v>-3</v>
      </c>
      <c r="AL9" s="32">
        <f t="shared" si="12"/>
        <v>179</v>
      </c>
      <c r="AM9" s="32">
        <v>174</v>
      </c>
      <c r="AN9" s="32">
        <f t="shared" si="13"/>
        <v>5</v>
      </c>
      <c r="AO9" s="60" t="s">
        <v>205</v>
      </c>
      <c r="AP9" s="32">
        <f t="shared" si="14"/>
        <v>337</v>
      </c>
      <c r="AQ9" s="32">
        <v>331</v>
      </c>
      <c r="AR9" s="32">
        <f t="shared" si="15"/>
        <v>6</v>
      </c>
      <c r="AS9" s="59">
        <v>66</v>
      </c>
      <c r="AT9" s="57">
        <v>63</v>
      </c>
      <c r="AU9" s="298">
        <f t="shared" si="16"/>
        <v>3</v>
      </c>
      <c r="AV9" s="59">
        <v>85</v>
      </c>
      <c r="AW9" s="299">
        <v>87</v>
      </c>
      <c r="AX9" s="32">
        <f t="shared" si="17"/>
        <v>-2</v>
      </c>
      <c r="AY9" s="32">
        <f t="shared" si="18"/>
        <v>151</v>
      </c>
      <c r="AZ9" s="32">
        <v>150</v>
      </c>
      <c r="BA9" s="32">
        <f t="shared" si="19"/>
        <v>1</v>
      </c>
      <c r="BB9" s="60" t="s">
        <v>205</v>
      </c>
      <c r="BC9" s="32">
        <f t="shared" si="20"/>
        <v>488</v>
      </c>
      <c r="BD9" s="32">
        <v>481</v>
      </c>
      <c r="BE9" s="32">
        <f t="shared" si="21"/>
        <v>7</v>
      </c>
      <c r="BF9" s="59">
        <v>260</v>
      </c>
      <c r="BG9" s="59">
        <v>287</v>
      </c>
      <c r="BH9" s="32">
        <f t="shared" si="22"/>
        <v>-27</v>
      </c>
      <c r="BI9" s="59">
        <v>15</v>
      </c>
      <c r="BJ9" s="59">
        <v>15</v>
      </c>
      <c r="BK9" s="32">
        <f t="shared" si="23"/>
        <v>0</v>
      </c>
      <c r="BL9" s="32">
        <v>0</v>
      </c>
      <c r="BM9" s="32">
        <v>0</v>
      </c>
      <c r="BN9" s="32">
        <f t="shared" si="24"/>
        <v>0</v>
      </c>
      <c r="BO9" s="60" t="s">
        <v>205</v>
      </c>
      <c r="BP9" s="59">
        <v>7</v>
      </c>
      <c r="BQ9" s="59">
        <v>7</v>
      </c>
      <c r="BR9" s="32">
        <f t="shared" si="25"/>
        <v>0</v>
      </c>
      <c r="BS9" s="59">
        <v>26</v>
      </c>
      <c r="BT9" s="59">
        <v>25</v>
      </c>
      <c r="BU9" s="32">
        <f t="shared" si="26"/>
        <v>1</v>
      </c>
      <c r="BV9" s="32">
        <v>308</v>
      </c>
      <c r="BW9" s="32">
        <v>334</v>
      </c>
      <c r="BX9" s="32">
        <f t="shared" si="27"/>
        <v>-26</v>
      </c>
      <c r="BY9" s="32">
        <f t="shared" si="28"/>
        <v>796</v>
      </c>
      <c r="BZ9" s="32">
        <v>815</v>
      </c>
      <c r="CA9" s="61">
        <f t="shared" si="29"/>
        <v>-19</v>
      </c>
      <c r="CC9" s="45">
        <f>VLOOKUP($B9,[1]不要かも!$A:$DM,CC$51,FALSE)</f>
        <v>796</v>
      </c>
      <c r="CD9" s="45">
        <f t="shared" si="30"/>
        <v>0</v>
      </c>
    </row>
    <row r="10" spans="2:82" x14ac:dyDescent="0.2">
      <c r="B10" s="33" t="s">
        <v>206</v>
      </c>
      <c r="C10" s="45">
        <v>348530</v>
      </c>
      <c r="D10" s="57">
        <v>349941</v>
      </c>
      <c r="E10" s="32">
        <f t="shared" si="1"/>
        <v>-1411</v>
      </c>
      <c r="F10" s="58">
        <v>13</v>
      </c>
      <c r="G10" s="59">
        <v>12</v>
      </c>
      <c r="H10" s="32">
        <f t="shared" si="0"/>
        <v>1</v>
      </c>
      <c r="I10" s="59">
        <v>291</v>
      </c>
      <c r="J10" s="59">
        <v>288</v>
      </c>
      <c r="K10" s="32">
        <f t="shared" si="2"/>
        <v>3</v>
      </c>
      <c r="L10" s="59">
        <v>97</v>
      </c>
      <c r="M10" s="59">
        <v>96</v>
      </c>
      <c r="N10" s="32">
        <f t="shared" si="3"/>
        <v>1</v>
      </c>
      <c r="O10" s="60" t="s">
        <v>206</v>
      </c>
      <c r="P10" s="59">
        <v>4</v>
      </c>
      <c r="Q10" s="59">
        <v>3</v>
      </c>
      <c r="R10" s="32">
        <f t="shared" si="4"/>
        <v>1</v>
      </c>
      <c r="S10" s="59">
        <v>26</v>
      </c>
      <c r="T10" s="59">
        <v>26</v>
      </c>
      <c r="U10" s="32">
        <f t="shared" si="5"/>
        <v>0</v>
      </c>
      <c r="V10" s="59">
        <v>17</v>
      </c>
      <c r="W10" s="59">
        <v>18</v>
      </c>
      <c r="X10" s="32">
        <f t="shared" si="6"/>
        <v>-1</v>
      </c>
      <c r="Y10" s="59">
        <v>185</v>
      </c>
      <c r="Z10" s="59">
        <v>187</v>
      </c>
      <c r="AA10" s="32">
        <f t="shared" si="7"/>
        <v>-2</v>
      </c>
      <c r="AB10" s="60" t="s">
        <v>206</v>
      </c>
      <c r="AC10" s="32">
        <f t="shared" si="8"/>
        <v>633</v>
      </c>
      <c r="AD10" s="32">
        <v>630</v>
      </c>
      <c r="AE10" s="32">
        <f t="shared" si="9"/>
        <v>3</v>
      </c>
      <c r="AF10" s="59">
        <v>494</v>
      </c>
      <c r="AG10" s="59">
        <v>490</v>
      </c>
      <c r="AH10" s="32">
        <f t="shared" si="10"/>
        <v>4</v>
      </c>
      <c r="AI10" s="59">
        <v>284</v>
      </c>
      <c r="AJ10" s="59">
        <v>285</v>
      </c>
      <c r="AK10" s="32">
        <f t="shared" si="11"/>
        <v>-1</v>
      </c>
      <c r="AL10" s="32">
        <f t="shared" si="12"/>
        <v>778</v>
      </c>
      <c r="AM10" s="32">
        <v>775</v>
      </c>
      <c r="AN10" s="32">
        <f t="shared" si="13"/>
        <v>3</v>
      </c>
      <c r="AO10" s="60" t="s">
        <v>206</v>
      </c>
      <c r="AP10" s="32">
        <f t="shared" si="14"/>
        <v>1411</v>
      </c>
      <c r="AQ10" s="32">
        <v>1405</v>
      </c>
      <c r="AR10" s="32">
        <f t="shared" si="15"/>
        <v>6</v>
      </c>
      <c r="AS10" s="59">
        <v>346</v>
      </c>
      <c r="AT10" s="57">
        <v>334</v>
      </c>
      <c r="AU10" s="298">
        <f t="shared" si="16"/>
        <v>12</v>
      </c>
      <c r="AV10" s="59">
        <v>326</v>
      </c>
      <c r="AW10" s="299">
        <v>329</v>
      </c>
      <c r="AX10" s="32">
        <f t="shared" si="17"/>
        <v>-3</v>
      </c>
      <c r="AY10" s="32">
        <f t="shared" si="18"/>
        <v>672</v>
      </c>
      <c r="AZ10" s="32">
        <v>663</v>
      </c>
      <c r="BA10" s="32">
        <f t="shared" si="19"/>
        <v>9</v>
      </c>
      <c r="BB10" s="60" t="s">
        <v>206</v>
      </c>
      <c r="BC10" s="32">
        <f t="shared" si="20"/>
        <v>2083</v>
      </c>
      <c r="BD10" s="32">
        <v>2068</v>
      </c>
      <c r="BE10" s="32">
        <f t="shared" si="21"/>
        <v>15</v>
      </c>
      <c r="BF10" s="59">
        <v>0</v>
      </c>
      <c r="BG10" s="59">
        <v>0</v>
      </c>
      <c r="BH10" s="32">
        <f t="shared" si="22"/>
        <v>0</v>
      </c>
      <c r="BI10" s="59">
        <v>88</v>
      </c>
      <c r="BJ10" s="59">
        <v>85</v>
      </c>
      <c r="BK10" s="32">
        <f t="shared" si="23"/>
        <v>3</v>
      </c>
      <c r="BL10" s="32">
        <v>197</v>
      </c>
      <c r="BM10" s="32">
        <v>200</v>
      </c>
      <c r="BN10" s="32">
        <f t="shared" si="24"/>
        <v>-3</v>
      </c>
      <c r="BO10" s="60" t="s">
        <v>206</v>
      </c>
      <c r="BP10" s="59">
        <v>36</v>
      </c>
      <c r="BQ10" s="59">
        <v>37</v>
      </c>
      <c r="BR10" s="32">
        <f t="shared" si="25"/>
        <v>-1</v>
      </c>
      <c r="BS10" s="59">
        <v>68</v>
      </c>
      <c r="BT10" s="59">
        <v>68</v>
      </c>
      <c r="BU10" s="32">
        <f t="shared" si="26"/>
        <v>0</v>
      </c>
      <c r="BV10" s="32">
        <v>389</v>
      </c>
      <c r="BW10" s="32">
        <v>390</v>
      </c>
      <c r="BX10" s="32">
        <f t="shared" si="27"/>
        <v>-1</v>
      </c>
      <c r="BY10" s="32">
        <f t="shared" si="28"/>
        <v>2472</v>
      </c>
      <c r="BZ10" s="32">
        <v>2458</v>
      </c>
      <c r="CA10" s="61">
        <f t="shared" si="29"/>
        <v>14</v>
      </c>
      <c r="CC10" s="45">
        <f>VLOOKUP($B10,[1]不要かも!$A:$DM,CC$51,FALSE)</f>
        <v>2472</v>
      </c>
      <c r="CD10" s="45">
        <f t="shared" si="30"/>
        <v>0</v>
      </c>
    </row>
    <row r="11" spans="2:82" x14ac:dyDescent="0.2">
      <c r="B11" s="33" t="s">
        <v>207</v>
      </c>
      <c r="C11" s="45">
        <v>83156</v>
      </c>
      <c r="D11" s="57">
        <v>83995</v>
      </c>
      <c r="E11" s="32">
        <f t="shared" si="1"/>
        <v>-839</v>
      </c>
      <c r="F11" s="58">
        <v>5</v>
      </c>
      <c r="G11" s="59">
        <v>5</v>
      </c>
      <c r="H11" s="32">
        <f t="shared" si="0"/>
        <v>0</v>
      </c>
      <c r="I11" s="59">
        <v>101</v>
      </c>
      <c r="J11" s="59">
        <v>97</v>
      </c>
      <c r="K11" s="32">
        <f t="shared" si="2"/>
        <v>4</v>
      </c>
      <c r="L11" s="59">
        <v>40</v>
      </c>
      <c r="M11" s="59">
        <v>40</v>
      </c>
      <c r="N11" s="32">
        <f t="shared" si="3"/>
        <v>0</v>
      </c>
      <c r="O11" s="60" t="s">
        <v>207</v>
      </c>
      <c r="P11" s="59">
        <v>1</v>
      </c>
      <c r="Q11" s="59">
        <v>1</v>
      </c>
      <c r="R11" s="32">
        <f t="shared" si="4"/>
        <v>0</v>
      </c>
      <c r="S11" s="59">
        <v>14</v>
      </c>
      <c r="T11" s="59">
        <v>15</v>
      </c>
      <c r="U11" s="32">
        <f t="shared" si="5"/>
        <v>-1</v>
      </c>
      <c r="V11" s="59">
        <v>9</v>
      </c>
      <c r="W11" s="59">
        <v>5</v>
      </c>
      <c r="X11" s="32">
        <f t="shared" si="6"/>
        <v>4</v>
      </c>
      <c r="Y11" s="59">
        <v>56</v>
      </c>
      <c r="Z11" s="59">
        <v>50</v>
      </c>
      <c r="AA11" s="32">
        <f t="shared" si="7"/>
        <v>6</v>
      </c>
      <c r="AB11" s="60" t="s">
        <v>207</v>
      </c>
      <c r="AC11" s="32">
        <f t="shared" si="8"/>
        <v>226</v>
      </c>
      <c r="AD11" s="32">
        <v>213</v>
      </c>
      <c r="AE11" s="32">
        <f t="shared" si="9"/>
        <v>13</v>
      </c>
      <c r="AF11" s="59">
        <v>136</v>
      </c>
      <c r="AG11" s="59">
        <v>133</v>
      </c>
      <c r="AH11" s="32">
        <f t="shared" si="10"/>
        <v>3</v>
      </c>
      <c r="AI11" s="59">
        <v>52</v>
      </c>
      <c r="AJ11" s="59">
        <v>50</v>
      </c>
      <c r="AK11" s="32">
        <f t="shared" si="11"/>
        <v>2</v>
      </c>
      <c r="AL11" s="32">
        <f t="shared" si="12"/>
        <v>188</v>
      </c>
      <c r="AM11" s="32">
        <v>183</v>
      </c>
      <c r="AN11" s="32">
        <f t="shared" si="13"/>
        <v>5</v>
      </c>
      <c r="AO11" s="60" t="s">
        <v>207</v>
      </c>
      <c r="AP11" s="32">
        <f t="shared" si="14"/>
        <v>414</v>
      </c>
      <c r="AQ11" s="32">
        <v>396</v>
      </c>
      <c r="AR11" s="32">
        <f t="shared" si="15"/>
        <v>18</v>
      </c>
      <c r="AS11" s="59">
        <v>99</v>
      </c>
      <c r="AT11" s="57">
        <v>101</v>
      </c>
      <c r="AU11" s="298">
        <f t="shared" si="16"/>
        <v>-2</v>
      </c>
      <c r="AV11" s="59">
        <v>90</v>
      </c>
      <c r="AW11" s="299">
        <v>90</v>
      </c>
      <c r="AX11" s="32">
        <f t="shared" si="17"/>
        <v>0</v>
      </c>
      <c r="AY11" s="32">
        <f t="shared" si="18"/>
        <v>189</v>
      </c>
      <c r="AZ11" s="32">
        <v>191</v>
      </c>
      <c r="BA11" s="32">
        <f t="shared" si="19"/>
        <v>-2</v>
      </c>
      <c r="BB11" s="60" t="s">
        <v>207</v>
      </c>
      <c r="BC11" s="32">
        <f t="shared" si="20"/>
        <v>603</v>
      </c>
      <c r="BD11" s="32">
        <v>587</v>
      </c>
      <c r="BE11" s="32">
        <f t="shared" si="21"/>
        <v>16</v>
      </c>
      <c r="BF11" s="59">
        <v>313</v>
      </c>
      <c r="BG11" s="59">
        <v>310</v>
      </c>
      <c r="BH11" s="32">
        <f t="shared" si="22"/>
        <v>3</v>
      </c>
      <c r="BI11" s="59">
        <v>38</v>
      </c>
      <c r="BJ11" s="59">
        <v>37</v>
      </c>
      <c r="BK11" s="32">
        <f t="shared" si="23"/>
        <v>1</v>
      </c>
      <c r="BL11" s="32">
        <v>0</v>
      </c>
      <c r="BM11" s="32">
        <v>0</v>
      </c>
      <c r="BN11" s="32">
        <f t="shared" si="24"/>
        <v>0</v>
      </c>
      <c r="BO11" s="60" t="s">
        <v>207</v>
      </c>
      <c r="BP11" s="59">
        <v>21</v>
      </c>
      <c r="BQ11" s="59">
        <v>21</v>
      </c>
      <c r="BR11" s="32">
        <f t="shared" si="25"/>
        <v>0</v>
      </c>
      <c r="BS11" s="59">
        <v>37</v>
      </c>
      <c r="BT11" s="59">
        <v>36</v>
      </c>
      <c r="BU11" s="32">
        <f t="shared" si="26"/>
        <v>1</v>
      </c>
      <c r="BV11" s="32">
        <v>409</v>
      </c>
      <c r="BW11" s="32">
        <v>404</v>
      </c>
      <c r="BX11" s="32">
        <f t="shared" si="27"/>
        <v>5</v>
      </c>
      <c r="BY11" s="32">
        <f t="shared" si="28"/>
        <v>1012</v>
      </c>
      <c r="BZ11" s="32">
        <v>991</v>
      </c>
      <c r="CA11" s="61">
        <f t="shared" si="29"/>
        <v>21</v>
      </c>
      <c r="CC11" s="45">
        <f>VLOOKUP($B11,[1]不要かも!$A:$DM,CC$51,FALSE)</f>
        <v>1012</v>
      </c>
      <c r="CD11" s="45">
        <f t="shared" si="30"/>
        <v>0</v>
      </c>
    </row>
    <row r="12" spans="2:82" x14ac:dyDescent="0.2">
      <c r="B12" s="33" t="s">
        <v>208</v>
      </c>
      <c r="C12" s="45">
        <v>142014</v>
      </c>
      <c r="D12" s="57">
        <v>142655</v>
      </c>
      <c r="E12" s="32">
        <f t="shared" si="1"/>
        <v>-641</v>
      </c>
      <c r="F12" s="58">
        <v>8</v>
      </c>
      <c r="G12" s="59">
        <v>8</v>
      </c>
      <c r="H12" s="32">
        <f t="shared" si="0"/>
        <v>0</v>
      </c>
      <c r="I12" s="59">
        <v>120</v>
      </c>
      <c r="J12" s="59">
        <v>124</v>
      </c>
      <c r="K12" s="32">
        <f t="shared" si="2"/>
        <v>-4</v>
      </c>
      <c r="L12" s="59">
        <v>40</v>
      </c>
      <c r="M12" s="59">
        <v>40</v>
      </c>
      <c r="N12" s="32">
        <f t="shared" si="3"/>
        <v>0</v>
      </c>
      <c r="O12" s="60" t="s">
        <v>208</v>
      </c>
      <c r="P12" s="59">
        <v>0</v>
      </c>
      <c r="Q12" s="59">
        <v>0</v>
      </c>
      <c r="R12" s="32">
        <f t="shared" si="4"/>
        <v>0</v>
      </c>
      <c r="S12" s="59">
        <v>4</v>
      </c>
      <c r="T12" s="59">
        <v>4</v>
      </c>
      <c r="U12" s="32">
        <f t="shared" si="5"/>
        <v>0</v>
      </c>
      <c r="V12" s="59">
        <v>6</v>
      </c>
      <c r="W12" s="59">
        <v>6</v>
      </c>
      <c r="X12" s="32">
        <f t="shared" si="6"/>
        <v>0</v>
      </c>
      <c r="Y12" s="59">
        <v>50</v>
      </c>
      <c r="Z12" s="59">
        <v>50</v>
      </c>
      <c r="AA12" s="32">
        <f t="shared" si="7"/>
        <v>0</v>
      </c>
      <c r="AB12" s="60" t="s">
        <v>208</v>
      </c>
      <c r="AC12" s="32">
        <f t="shared" si="8"/>
        <v>228</v>
      </c>
      <c r="AD12" s="32">
        <v>232</v>
      </c>
      <c r="AE12" s="32">
        <f t="shared" si="9"/>
        <v>-4</v>
      </c>
      <c r="AF12" s="59">
        <v>262</v>
      </c>
      <c r="AG12" s="59">
        <v>250</v>
      </c>
      <c r="AH12" s="32">
        <f t="shared" si="10"/>
        <v>12</v>
      </c>
      <c r="AI12" s="59">
        <v>42</v>
      </c>
      <c r="AJ12" s="59">
        <v>48</v>
      </c>
      <c r="AK12" s="32">
        <f t="shared" si="11"/>
        <v>-6</v>
      </c>
      <c r="AL12" s="32">
        <f t="shared" si="12"/>
        <v>304</v>
      </c>
      <c r="AM12" s="32">
        <v>298</v>
      </c>
      <c r="AN12" s="32">
        <f t="shared" si="13"/>
        <v>6</v>
      </c>
      <c r="AO12" s="60" t="s">
        <v>208</v>
      </c>
      <c r="AP12" s="32">
        <f t="shared" si="14"/>
        <v>532</v>
      </c>
      <c r="AQ12" s="32">
        <v>530</v>
      </c>
      <c r="AR12" s="32">
        <f t="shared" si="15"/>
        <v>2</v>
      </c>
      <c r="AS12" s="59">
        <v>47</v>
      </c>
      <c r="AT12" s="57">
        <v>45</v>
      </c>
      <c r="AU12" s="298">
        <f t="shared" si="16"/>
        <v>2</v>
      </c>
      <c r="AV12" s="59">
        <v>0</v>
      </c>
      <c r="AW12" s="299">
        <v>0</v>
      </c>
      <c r="AX12" s="32">
        <f t="shared" si="17"/>
        <v>0</v>
      </c>
      <c r="AY12" s="32">
        <f t="shared" si="18"/>
        <v>47</v>
      </c>
      <c r="AZ12" s="32">
        <v>45</v>
      </c>
      <c r="BA12" s="32">
        <f t="shared" si="19"/>
        <v>2</v>
      </c>
      <c r="BB12" s="60" t="s">
        <v>208</v>
      </c>
      <c r="BC12" s="32">
        <f t="shared" si="20"/>
        <v>579</v>
      </c>
      <c r="BD12" s="32">
        <v>575</v>
      </c>
      <c r="BE12" s="32">
        <f t="shared" si="21"/>
        <v>4</v>
      </c>
      <c r="BF12" s="59">
        <v>0</v>
      </c>
      <c r="BG12" s="59">
        <v>0</v>
      </c>
      <c r="BH12" s="32">
        <f t="shared" si="22"/>
        <v>0</v>
      </c>
      <c r="BI12" s="59">
        <v>37</v>
      </c>
      <c r="BJ12" s="59">
        <v>40</v>
      </c>
      <c r="BK12" s="32">
        <f t="shared" si="23"/>
        <v>-3</v>
      </c>
      <c r="BL12" s="32">
        <v>0</v>
      </c>
      <c r="BM12" s="32">
        <v>0</v>
      </c>
      <c r="BN12" s="32">
        <f t="shared" si="24"/>
        <v>0</v>
      </c>
      <c r="BO12" s="60" t="s">
        <v>208</v>
      </c>
      <c r="BP12" s="59">
        <v>30</v>
      </c>
      <c r="BQ12" s="59">
        <v>30</v>
      </c>
      <c r="BR12" s="32">
        <f t="shared" si="25"/>
        <v>0</v>
      </c>
      <c r="BS12" s="59">
        <v>27</v>
      </c>
      <c r="BT12" s="59">
        <v>28</v>
      </c>
      <c r="BU12" s="32">
        <f t="shared" si="26"/>
        <v>-1</v>
      </c>
      <c r="BV12" s="32">
        <v>94</v>
      </c>
      <c r="BW12" s="32">
        <v>98</v>
      </c>
      <c r="BX12" s="32">
        <f t="shared" si="27"/>
        <v>-4</v>
      </c>
      <c r="BY12" s="32">
        <f t="shared" si="28"/>
        <v>673</v>
      </c>
      <c r="BZ12" s="32">
        <v>673</v>
      </c>
      <c r="CA12" s="61">
        <f t="shared" si="29"/>
        <v>0</v>
      </c>
      <c r="CC12" s="45">
        <f>VLOOKUP($B12,[1]不要かも!$A:$DM,CC$51,FALSE)</f>
        <v>673</v>
      </c>
      <c r="CD12" s="45">
        <f t="shared" si="30"/>
        <v>0</v>
      </c>
    </row>
    <row r="13" spans="2:82" x14ac:dyDescent="0.2">
      <c r="B13" s="33" t="s">
        <v>209</v>
      </c>
      <c r="C13" s="45">
        <v>396252</v>
      </c>
      <c r="D13" s="57">
        <v>397681</v>
      </c>
      <c r="E13" s="32">
        <f t="shared" si="1"/>
        <v>-1429</v>
      </c>
      <c r="F13" s="58">
        <v>19</v>
      </c>
      <c r="G13" s="59">
        <v>19</v>
      </c>
      <c r="H13" s="32">
        <f t="shared" si="0"/>
        <v>0</v>
      </c>
      <c r="I13" s="59">
        <v>342</v>
      </c>
      <c r="J13" s="59">
        <v>337</v>
      </c>
      <c r="K13" s="32">
        <f t="shared" si="2"/>
        <v>5</v>
      </c>
      <c r="L13" s="59">
        <v>92</v>
      </c>
      <c r="M13" s="59">
        <v>95</v>
      </c>
      <c r="N13" s="32">
        <f t="shared" si="3"/>
        <v>-3</v>
      </c>
      <c r="O13" s="60" t="s">
        <v>209</v>
      </c>
      <c r="P13" s="59">
        <v>4</v>
      </c>
      <c r="Q13" s="59">
        <v>4</v>
      </c>
      <c r="R13" s="32">
        <f t="shared" si="4"/>
        <v>0</v>
      </c>
      <c r="S13" s="59">
        <v>12</v>
      </c>
      <c r="T13" s="59">
        <v>12</v>
      </c>
      <c r="U13" s="32">
        <f t="shared" si="5"/>
        <v>0</v>
      </c>
      <c r="V13" s="59">
        <v>9</v>
      </c>
      <c r="W13" s="59">
        <v>10</v>
      </c>
      <c r="X13" s="32">
        <f t="shared" si="6"/>
        <v>-1</v>
      </c>
      <c r="Y13" s="59">
        <v>277</v>
      </c>
      <c r="Z13" s="59">
        <v>271</v>
      </c>
      <c r="AA13" s="32">
        <f t="shared" si="7"/>
        <v>6</v>
      </c>
      <c r="AB13" s="60" t="s">
        <v>209</v>
      </c>
      <c r="AC13" s="32">
        <f t="shared" si="8"/>
        <v>755</v>
      </c>
      <c r="AD13" s="32">
        <v>748</v>
      </c>
      <c r="AE13" s="32">
        <f t="shared" si="9"/>
        <v>7</v>
      </c>
      <c r="AF13" s="59">
        <v>607</v>
      </c>
      <c r="AG13" s="59">
        <v>625</v>
      </c>
      <c r="AH13" s="32">
        <f t="shared" si="10"/>
        <v>-18</v>
      </c>
      <c r="AI13" s="59">
        <v>356</v>
      </c>
      <c r="AJ13" s="59">
        <v>367</v>
      </c>
      <c r="AK13" s="32">
        <f t="shared" si="11"/>
        <v>-11</v>
      </c>
      <c r="AL13" s="32">
        <f t="shared" si="12"/>
        <v>963</v>
      </c>
      <c r="AM13" s="32">
        <v>992</v>
      </c>
      <c r="AN13" s="32">
        <f>AL13-AM13</f>
        <v>-29</v>
      </c>
      <c r="AO13" s="60" t="s">
        <v>209</v>
      </c>
      <c r="AP13" s="32">
        <f t="shared" si="14"/>
        <v>1718</v>
      </c>
      <c r="AQ13" s="32">
        <v>1740</v>
      </c>
      <c r="AR13" s="32">
        <f t="shared" si="15"/>
        <v>-22</v>
      </c>
      <c r="AS13" s="59">
        <v>360</v>
      </c>
      <c r="AT13" s="57">
        <v>359</v>
      </c>
      <c r="AU13" s="298">
        <f t="shared" si="16"/>
        <v>1</v>
      </c>
      <c r="AV13" s="59">
        <v>0</v>
      </c>
      <c r="AW13" s="299">
        <v>0</v>
      </c>
      <c r="AX13" s="32">
        <f t="shared" si="17"/>
        <v>0</v>
      </c>
      <c r="AY13" s="32">
        <f t="shared" si="18"/>
        <v>360</v>
      </c>
      <c r="AZ13" s="32">
        <v>359</v>
      </c>
      <c r="BA13" s="32">
        <f t="shared" si="19"/>
        <v>1</v>
      </c>
      <c r="BB13" s="60" t="s">
        <v>209</v>
      </c>
      <c r="BC13" s="32">
        <f t="shared" si="20"/>
        <v>2078</v>
      </c>
      <c r="BD13" s="32">
        <v>2099</v>
      </c>
      <c r="BE13" s="32">
        <f t="shared" si="21"/>
        <v>-21</v>
      </c>
      <c r="BF13" s="59">
        <v>530</v>
      </c>
      <c r="BG13" s="59">
        <v>510</v>
      </c>
      <c r="BH13" s="32">
        <f t="shared" si="22"/>
        <v>20</v>
      </c>
      <c r="BI13" s="59">
        <v>99</v>
      </c>
      <c r="BJ13" s="59">
        <v>96</v>
      </c>
      <c r="BK13" s="32">
        <f t="shared" si="23"/>
        <v>3</v>
      </c>
      <c r="BL13" s="32">
        <v>0</v>
      </c>
      <c r="BM13" s="32">
        <v>0</v>
      </c>
      <c r="BN13" s="32">
        <f t="shared" si="24"/>
        <v>0</v>
      </c>
      <c r="BO13" s="60" t="s">
        <v>209</v>
      </c>
      <c r="BP13" s="59">
        <v>103</v>
      </c>
      <c r="BQ13" s="59">
        <v>103</v>
      </c>
      <c r="BR13" s="32">
        <f t="shared" si="25"/>
        <v>0</v>
      </c>
      <c r="BS13" s="59">
        <v>68</v>
      </c>
      <c r="BT13" s="59">
        <v>71</v>
      </c>
      <c r="BU13" s="32">
        <f t="shared" si="26"/>
        <v>-3</v>
      </c>
      <c r="BV13" s="32">
        <v>800</v>
      </c>
      <c r="BW13" s="32">
        <v>780</v>
      </c>
      <c r="BX13" s="32">
        <f t="shared" si="27"/>
        <v>20</v>
      </c>
      <c r="BY13" s="32">
        <f t="shared" si="28"/>
        <v>2878</v>
      </c>
      <c r="BZ13" s="32">
        <v>2879</v>
      </c>
      <c r="CA13" s="61">
        <f t="shared" si="29"/>
        <v>-1</v>
      </c>
      <c r="CC13" s="45">
        <f>VLOOKUP($B13,[1]不要かも!$A:$DM,CC$51,FALSE)</f>
        <v>2878</v>
      </c>
      <c r="CD13" s="45">
        <f t="shared" si="30"/>
        <v>0</v>
      </c>
    </row>
    <row r="14" spans="2:82" x14ac:dyDescent="0.2">
      <c r="B14" s="33" t="s">
        <v>210</v>
      </c>
      <c r="C14" s="45">
        <v>284921</v>
      </c>
      <c r="D14" s="57">
        <v>283504</v>
      </c>
      <c r="E14" s="32">
        <f t="shared" si="1"/>
        <v>1417</v>
      </c>
      <c r="F14" s="58">
        <v>10</v>
      </c>
      <c r="G14" s="59">
        <v>10</v>
      </c>
      <c r="H14" s="32">
        <f t="shared" si="0"/>
        <v>0</v>
      </c>
      <c r="I14" s="59">
        <v>248</v>
      </c>
      <c r="J14" s="59">
        <v>248</v>
      </c>
      <c r="K14" s="32">
        <f t="shared" si="2"/>
        <v>0</v>
      </c>
      <c r="L14" s="59">
        <v>59</v>
      </c>
      <c r="M14" s="59">
        <v>58</v>
      </c>
      <c r="N14" s="32">
        <f t="shared" si="3"/>
        <v>1</v>
      </c>
      <c r="O14" s="60" t="s">
        <v>210</v>
      </c>
      <c r="P14" s="59">
        <v>4</v>
      </c>
      <c r="Q14" s="59">
        <v>4</v>
      </c>
      <c r="R14" s="32">
        <f t="shared" si="4"/>
        <v>0</v>
      </c>
      <c r="S14" s="59">
        <v>18</v>
      </c>
      <c r="T14" s="59">
        <v>18</v>
      </c>
      <c r="U14" s="32">
        <f t="shared" si="5"/>
        <v>0</v>
      </c>
      <c r="V14" s="59">
        <v>14</v>
      </c>
      <c r="W14" s="59">
        <v>13</v>
      </c>
      <c r="X14" s="32">
        <f t="shared" si="6"/>
        <v>1</v>
      </c>
      <c r="Y14" s="59">
        <v>205</v>
      </c>
      <c r="Z14" s="59">
        <v>200</v>
      </c>
      <c r="AA14" s="32">
        <f t="shared" si="7"/>
        <v>5</v>
      </c>
      <c r="AB14" s="60" t="s">
        <v>210</v>
      </c>
      <c r="AC14" s="32">
        <f t="shared" si="8"/>
        <v>558</v>
      </c>
      <c r="AD14" s="32">
        <v>551</v>
      </c>
      <c r="AE14" s="32">
        <f t="shared" si="9"/>
        <v>7</v>
      </c>
      <c r="AF14" s="59">
        <v>390</v>
      </c>
      <c r="AG14" s="59">
        <v>385</v>
      </c>
      <c r="AH14" s="32">
        <f t="shared" si="10"/>
        <v>5</v>
      </c>
      <c r="AI14" s="59">
        <v>166</v>
      </c>
      <c r="AJ14" s="59">
        <v>164</v>
      </c>
      <c r="AK14" s="32">
        <f t="shared" si="11"/>
        <v>2</v>
      </c>
      <c r="AL14" s="32">
        <f t="shared" si="12"/>
        <v>556</v>
      </c>
      <c r="AM14" s="32">
        <v>549</v>
      </c>
      <c r="AN14" s="32">
        <f t="shared" si="13"/>
        <v>7</v>
      </c>
      <c r="AO14" s="60" t="s">
        <v>210</v>
      </c>
      <c r="AP14" s="32">
        <f t="shared" si="14"/>
        <v>1114</v>
      </c>
      <c r="AQ14" s="32">
        <v>1100</v>
      </c>
      <c r="AR14" s="32">
        <f t="shared" si="15"/>
        <v>14</v>
      </c>
      <c r="AS14" s="59">
        <v>277</v>
      </c>
      <c r="AT14" s="57">
        <v>274</v>
      </c>
      <c r="AU14" s="298">
        <f t="shared" si="16"/>
        <v>3</v>
      </c>
      <c r="AV14" s="59">
        <v>266</v>
      </c>
      <c r="AW14" s="299">
        <v>271</v>
      </c>
      <c r="AX14" s="32">
        <f t="shared" si="17"/>
        <v>-5</v>
      </c>
      <c r="AY14" s="32">
        <f t="shared" si="18"/>
        <v>543</v>
      </c>
      <c r="AZ14" s="32">
        <v>545</v>
      </c>
      <c r="BA14" s="32">
        <f t="shared" si="19"/>
        <v>-2</v>
      </c>
      <c r="BB14" s="60" t="s">
        <v>210</v>
      </c>
      <c r="BC14" s="32">
        <f t="shared" si="20"/>
        <v>1657</v>
      </c>
      <c r="BD14" s="32">
        <v>1645</v>
      </c>
      <c r="BE14" s="32">
        <f t="shared" si="21"/>
        <v>12</v>
      </c>
      <c r="BF14" s="59">
        <v>0</v>
      </c>
      <c r="BG14" s="59">
        <v>0</v>
      </c>
      <c r="BH14" s="32">
        <f t="shared" si="22"/>
        <v>0</v>
      </c>
      <c r="BI14" s="59">
        <v>58</v>
      </c>
      <c r="BJ14" s="59">
        <v>59</v>
      </c>
      <c r="BK14" s="32">
        <f t="shared" si="23"/>
        <v>-1</v>
      </c>
      <c r="BL14" s="32">
        <v>0</v>
      </c>
      <c r="BM14" s="32">
        <v>0</v>
      </c>
      <c r="BN14" s="32">
        <f t="shared" si="24"/>
        <v>0</v>
      </c>
      <c r="BO14" s="60" t="s">
        <v>210</v>
      </c>
      <c r="BP14" s="59">
        <v>25</v>
      </c>
      <c r="BQ14" s="59">
        <v>25</v>
      </c>
      <c r="BR14" s="32">
        <f t="shared" si="25"/>
        <v>0</v>
      </c>
      <c r="BS14" s="59">
        <v>51</v>
      </c>
      <c r="BT14" s="59">
        <v>51</v>
      </c>
      <c r="BU14" s="32">
        <f t="shared" si="26"/>
        <v>0</v>
      </c>
      <c r="BV14" s="32">
        <v>134</v>
      </c>
      <c r="BW14" s="32">
        <v>135</v>
      </c>
      <c r="BX14" s="32">
        <f t="shared" si="27"/>
        <v>-1</v>
      </c>
      <c r="BY14" s="32">
        <f t="shared" si="28"/>
        <v>1791</v>
      </c>
      <c r="BZ14" s="32">
        <v>1780</v>
      </c>
      <c r="CA14" s="61">
        <f t="shared" si="29"/>
        <v>11</v>
      </c>
      <c r="CC14" s="45">
        <f>VLOOKUP($B14,[1]不要かも!$A:$DM,CC$51,FALSE)</f>
        <v>1791</v>
      </c>
      <c r="CD14" s="45">
        <f t="shared" si="30"/>
        <v>0</v>
      </c>
    </row>
    <row r="15" spans="2:82" x14ac:dyDescent="0.2">
      <c r="B15" s="33" t="s">
        <v>211</v>
      </c>
      <c r="C15" s="45">
        <v>261998</v>
      </c>
      <c r="D15" s="57">
        <v>263693</v>
      </c>
      <c r="E15" s="32">
        <f t="shared" si="1"/>
        <v>-1695</v>
      </c>
      <c r="F15" s="58">
        <v>13</v>
      </c>
      <c r="G15" s="59">
        <v>13</v>
      </c>
      <c r="H15" s="32">
        <f t="shared" si="0"/>
        <v>0</v>
      </c>
      <c r="I15" s="59">
        <v>289</v>
      </c>
      <c r="J15" s="59">
        <v>296</v>
      </c>
      <c r="K15" s="32">
        <f t="shared" si="2"/>
        <v>-7</v>
      </c>
      <c r="L15" s="59">
        <v>67</v>
      </c>
      <c r="M15" s="59">
        <v>67</v>
      </c>
      <c r="N15" s="32">
        <f t="shared" si="3"/>
        <v>0</v>
      </c>
      <c r="O15" s="60" t="s">
        <v>211</v>
      </c>
      <c r="P15" s="59">
        <v>5</v>
      </c>
      <c r="Q15" s="59">
        <v>5</v>
      </c>
      <c r="R15" s="32">
        <f t="shared" si="4"/>
        <v>0</v>
      </c>
      <c r="S15" s="59">
        <v>7</v>
      </c>
      <c r="T15" s="59">
        <v>7</v>
      </c>
      <c r="U15" s="32">
        <f t="shared" si="5"/>
        <v>0</v>
      </c>
      <c r="V15" s="59">
        <v>12</v>
      </c>
      <c r="W15" s="59">
        <v>13</v>
      </c>
      <c r="X15" s="32">
        <f t="shared" si="6"/>
        <v>-1</v>
      </c>
      <c r="Y15" s="59">
        <v>149</v>
      </c>
      <c r="Z15" s="59">
        <v>144</v>
      </c>
      <c r="AA15" s="32">
        <f t="shared" si="7"/>
        <v>5</v>
      </c>
      <c r="AB15" s="60" t="s">
        <v>211</v>
      </c>
      <c r="AC15" s="32">
        <f t="shared" si="8"/>
        <v>542</v>
      </c>
      <c r="AD15" s="32">
        <v>545</v>
      </c>
      <c r="AE15" s="32">
        <f t="shared" si="9"/>
        <v>-3</v>
      </c>
      <c r="AF15" s="59">
        <v>417</v>
      </c>
      <c r="AG15" s="59">
        <v>416</v>
      </c>
      <c r="AH15" s="32">
        <f t="shared" si="10"/>
        <v>1</v>
      </c>
      <c r="AI15" s="59">
        <v>358</v>
      </c>
      <c r="AJ15" s="59">
        <v>366</v>
      </c>
      <c r="AK15" s="32">
        <f t="shared" si="11"/>
        <v>-8</v>
      </c>
      <c r="AL15" s="32">
        <f t="shared" si="12"/>
        <v>775</v>
      </c>
      <c r="AM15" s="32">
        <v>782</v>
      </c>
      <c r="AN15" s="32">
        <f t="shared" si="13"/>
        <v>-7</v>
      </c>
      <c r="AO15" s="60" t="s">
        <v>211</v>
      </c>
      <c r="AP15" s="32">
        <f t="shared" si="14"/>
        <v>1317</v>
      </c>
      <c r="AQ15" s="32">
        <v>1327</v>
      </c>
      <c r="AR15" s="32">
        <f t="shared" si="15"/>
        <v>-10</v>
      </c>
      <c r="AS15" s="59">
        <v>129</v>
      </c>
      <c r="AT15" s="57">
        <v>127</v>
      </c>
      <c r="AU15" s="298">
        <f t="shared" si="16"/>
        <v>2</v>
      </c>
      <c r="AV15" s="59">
        <v>259</v>
      </c>
      <c r="AW15" s="299">
        <v>258</v>
      </c>
      <c r="AX15" s="32">
        <f t="shared" si="17"/>
        <v>1</v>
      </c>
      <c r="AY15" s="32">
        <f t="shared" si="18"/>
        <v>388</v>
      </c>
      <c r="AZ15" s="32">
        <v>385</v>
      </c>
      <c r="BA15" s="32">
        <f t="shared" si="19"/>
        <v>3</v>
      </c>
      <c r="BB15" s="60" t="s">
        <v>211</v>
      </c>
      <c r="BC15" s="32">
        <f t="shared" si="20"/>
        <v>1705</v>
      </c>
      <c r="BD15" s="32">
        <v>1712</v>
      </c>
      <c r="BE15" s="32">
        <f t="shared" si="21"/>
        <v>-7</v>
      </c>
      <c r="BF15" s="59">
        <v>529</v>
      </c>
      <c r="BG15" s="59">
        <v>543</v>
      </c>
      <c r="BH15" s="32">
        <f t="shared" si="22"/>
        <v>-14</v>
      </c>
      <c r="BI15" s="59">
        <v>68</v>
      </c>
      <c r="BJ15" s="59">
        <v>72</v>
      </c>
      <c r="BK15" s="32">
        <f t="shared" si="23"/>
        <v>-4</v>
      </c>
      <c r="BL15" s="32">
        <v>0</v>
      </c>
      <c r="BM15" s="32">
        <v>0</v>
      </c>
      <c r="BN15" s="32">
        <f t="shared" si="24"/>
        <v>0</v>
      </c>
      <c r="BO15" s="60" t="s">
        <v>211</v>
      </c>
      <c r="BP15" s="59">
        <v>34</v>
      </c>
      <c r="BQ15" s="59">
        <v>35</v>
      </c>
      <c r="BR15" s="32">
        <f t="shared" si="25"/>
        <v>-1</v>
      </c>
      <c r="BS15" s="59">
        <v>54</v>
      </c>
      <c r="BT15" s="59">
        <v>51</v>
      </c>
      <c r="BU15" s="32">
        <f t="shared" si="26"/>
        <v>3</v>
      </c>
      <c r="BV15" s="32">
        <v>685</v>
      </c>
      <c r="BW15" s="32">
        <v>701</v>
      </c>
      <c r="BX15" s="32">
        <f t="shared" si="27"/>
        <v>-16</v>
      </c>
      <c r="BY15" s="32">
        <f t="shared" si="28"/>
        <v>2390</v>
      </c>
      <c r="BZ15" s="32">
        <v>2413</v>
      </c>
      <c r="CA15" s="61">
        <f t="shared" si="29"/>
        <v>-23</v>
      </c>
      <c r="CC15" s="45">
        <f>VLOOKUP($B15,[1]不要かも!$A:$DM,CC$51,FALSE)</f>
        <v>2390</v>
      </c>
      <c r="CD15" s="45">
        <f t="shared" si="30"/>
        <v>0</v>
      </c>
    </row>
    <row r="16" spans="2:82" ht="13.5" customHeight="1" x14ac:dyDescent="0.2">
      <c r="B16" s="33" t="s">
        <v>212</v>
      </c>
      <c r="C16" s="45">
        <v>98545</v>
      </c>
      <c r="D16" s="57">
        <v>98840</v>
      </c>
      <c r="E16" s="32">
        <f t="shared" si="1"/>
        <v>-295</v>
      </c>
      <c r="F16" s="58">
        <v>6</v>
      </c>
      <c r="G16" s="59">
        <v>6</v>
      </c>
      <c r="H16" s="32">
        <f t="shared" si="0"/>
        <v>0</v>
      </c>
      <c r="I16" s="59">
        <v>133</v>
      </c>
      <c r="J16" s="59">
        <v>117</v>
      </c>
      <c r="K16" s="32">
        <f t="shared" si="2"/>
        <v>16</v>
      </c>
      <c r="L16" s="59">
        <v>39</v>
      </c>
      <c r="M16" s="59">
        <v>36</v>
      </c>
      <c r="N16" s="32">
        <f t="shared" si="3"/>
        <v>3</v>
      </c>
      <c r="O16" s="60" t="s">
        <v>212</v>
      </c>
      <c r="P16" s="59">
        <v>1</v>
      </c>
      <c r="Q16" s="59">
        <v>0</v>
      </c>
      <c r="R16" s="32">
        <f t="shared" si="4"/>
        <v>1</v>
      </c>
      <c r="S16" s="59">
        <v>18</v>
      </c>
      <c r="T16" s="59">
        <v>17</v>
      </c>
      <c r="U16" s="32">
        <f t="shared" si="5"/>
        <v>1</v>
      </c>
      <c r="V16" s="59">
        <v>11</v>
      </c>
      <c r="W16" s="59">
        <v>10</v>
      </c>
      <c r="X16" s="32">
        <f t="shared" si="6"/>
        <v>1</v>
      </c>
      <c r="Y16" s="59">
        <v>58</v>
      </c>
      <c r="Z16" s="59">
        <v>56</v>
      </c>
      <c r="AA16" s="32">
        <f t="shared" si="7"/>
        <v>2</v>
      </c>
      <c r="AB16" s="60" t="s">
        <v>212</v>
      </c>
      <c r="AC16" s="32">
        <f t="shared" si="8"/>
        <v>266</v>
      </c>
      <c r="AD16" s="32">
        <v>242</v>
      </c>
      <c r="AE16" s="32">
        <f t="shared" si="9"/>
        <v>24</v>
      </c>
      <c r="AF16" s="59">
        <v>164</v>
      </c>
      <c r="AG16" s="59">
        <v>155</v>
      </c>
      <c r="AH16" s="32">
        <f t="shared" si="10"/>
        <v>9</v>
      </c>
      <c r="AI16" s="59">
        <v>58</v>
      </c>
      <c r="AJ16" s="59">
        <v>60</v>
      </c>
      <c r="AK16" s="32">
        <f t="shared" si="11"/>
        <v>-2</v>
      </c>
      <c r="AL16" s="32">
        <f t="shared" si="12"/>
        <v>222</v>
      </c>
      <c r="AM16" s="32">
        <v>215</v>
      </c>
      <c r="AN16" s="32">
        <f t="shared" si="13"/>
        <v>7</v>
      </c>
      <c r="AO16" s="60" t="s">
        <v>212</v>
      </c>
      <c r="AP16" s="32">
        <f t="shared" si="14"/>
        <v>488</v>
      </c>
      <c r="AQ16" s="32">
        <v>457</v>
      </c>
      <c r="AR16" s="32">
        <f t="shared" si="15"/>
        <v>31</v>
      </c>
      <c r="AS16" s="59">
        <v>67</v>
      </c>
      <c r="AT16" s="57">
        <v>62</v>
      </c>
      <c r="AU16" s="298">
        <f t="shared" si="16"/>
        <v>5</v>
      </c>
      <c r="AV16" s="59">
        <v>0</v>
      </c>
      <c r="AW16" s="299">
        <v>0</v>
      </c>
      <c r="AX16" s="32">
        <f t="shared" si="17"/>
        <v>0</v>
      </c>
      <c r="AY16" s="32">
        <f t="shared" si="18"/>
        <v>67</v>
      </c>
      <c r="AZ16" s="32">
        <v>62</v>
      </c>
      <c r="BA16" s="32">
        <f t="shared" si="19"/>
        <v>5</v>
      </c>
      <c r="BB16" s="60" t="s">
        <v>212</v>
      </c>
      <c r="BC16" s="32">
        <f t="shared" si="20"/>
        <v>555</v>
      </c>
      <c r="BD16" s="32">
        <v>519</v>
      </c>
      <c r="BE16" s="32">
        <f t="shared" si="21"/>
        <v>36</v>
      </c>
      <c r="BF16" s="59">
        <v>0</v>
      </c>
      <c r="BG16" s="59">
        <v>0</v>
      </c>
      <c r="BH16" s="32">
        <f t="shared" si="22"/>
        <v>0</v>
      </c>
      <c r="BI16" s="59">
        <v>21</v>
      </c>
      <c r="BJ16" s="59">
        <v>19</v>
      </c>
      <c r="BK16" s="32">
        <f t="shared" si="23"/>
        <v>2</v>
      </c>
      <c r="BL16" s="32">
        <v>0</v>
      </c>
      <c r="BM16" s="32">
        <v>0</v>
      </c>
      <c r="BN16" s="32">
        <f t="shared" si="24"/>
        <v>0</v>
      </c>
      <c r="BO16" s="60" t="s">
        <v>212</v>
      </c>
      <c r="BP16" s="59">
        <v>14</v>
      </c>
      <c r="BQ16" s="59">
        <v>15</v>
      </c>
      <c r="BR16" s="32">
        <f t="shared" si="25"/>
        <v>-1</v>
      </c>
      <c r="BS16" s="59">
        <v>33</v>
      </c>
      <c r="BT16" s="59">
        <v>33</v>
      </c>
      <c r="BU16" s="32">
        <f t="shared" si="26"/>
        <v>0</v>
      </c>
      <c r="BV16" s="32">
        <v>68</v>
      </c>
      <c r="BW16" s="32">
        <v>67</v>
      </c>
      <c r="BX16" s="32">
        <f t="shared" si="27"/>
        <v>1</v>
      </c>
      <c r="BY16" s="32">
        <f t="shared" si="28"/>
        <v>623</v>
      </c>
      <c r="BZ16" s="32">
        <v>586</v>
      </c>
      <c r="CA16" s="61">
        <f t="shared" si="29"/>
        <v>37</v>
      </c>
      <c r="CC16" s="45">
        <f>VLOOKUP($B16,[1]不要かも!$A:$DM,CC$51,FALSE)</f>
        <v>623</v>
      </c>
      <c r="CD16" s="45">
        <f t="shared" si="30"/>
        <v>0</v>
      </c>
    </row>
    <row r="17" spans="2:82" x14ac:dyDescent="0.2">
      <c r="B17" s="33" t="s">
        <v>213</v>
      </c>
      <c r="C17" s="45">
        <v>108105</v>
      </c>
      <c r="D17" s="57">
        <v>108989</v>
      </c>
      <c r="E17" s="32">
        <f t="shared" si="1"/>
        <v>-884</v>
      </c>
      <c r="F17" s="58">
        <v>6</v>
      </c>
      <c r="G17" s="59">
        <v>6</v>
      </c>
      <c r="H17" s="32">
        <f t="shared" si="0"/>
        <v>0</v>
      </c>
      <c r="I17" s="59">
        <v>135</v>
      </c>
      <c r="J17" s="59">
        <v>131</v>
      </c>
      <c r="K17" s="32">
        <f t="shared" si="2"/>
        <v>4</v>
      </c>
      <c r="L17" s="59">
        <v>39</v>
      </c>
      <c r="M17" s="59">
        <v>42</v>
      </c>
      <c r="N17" s="32">
        <f t="shared" si="3"/>
        <v>-3</v>
      </c>
      <c r="O17" s="60" t="s">
        <v>213</v>
      </c>
      <c r="P17" s="59">
        <v>1</v>
      </c>
      <c r="Q17" s="59">
        <v>1</v>
      </c>
      <c r="R17" s="32">
        <f t="shared" si="4"/>
        <v>0</v>
      </c>
      <c r="S17" s="59">
        <v>11</v>
      </c>
      <c r="T17" s="59">
        <v>10</v>
      </c>
      <c r="U17" s="32">
        <f t="shared" si="5"/>
        <v>1</v>
      </c>
      <c r="V17" s="59">
        <v>6</v>
      </c>
      <c r="W17" s="59">
        <v>6</v>
      </c>
      <c r="X17" s="32">
        <f t="shared" si="6"/>
        <v>0</v>
      </c>
      <c r="Y17" s="59">
        <v>49</v>
      </c>
      <c r="Z17" s="59">
        <v>49</v>
      </c>
      <c r="AA17" s="32">
        <f t="shared" si="7"/>
        <v>0</v>
      </c>
      <c r="AB17" s="60" t="s">
        <v>213</v>
      </c>
      <c r="AC17" s="32">
        <f t="shared" si="8"/>
        <v>247</v>
      </c>
      <c r="AD17" s="32">
        <v>245</v>
      </c>
      <c r="AE17" s="32">
        <f t="shared" si="9"/>
        <v>2</v>
      </c>
      <c r="AF17" s="59">
        <v>256</v>
      </c>
      <c r="AG17" s="59">
        <v>244</v>
      </c>
      <c r="AH17" s="32">
        <f t="shared" si="10"/>
        <v>12</v>
      </c>
      <c r="AI17" s="59">
        <v>57</v>
      </c>
      <c r="AJ17" s="59">
        <v>60</v>
      </c>
      <c r="AK17" s="32">
        <f t="shared" si="11"/>
        <v>-3</v>
      </c>
      <c r="AL17" s="32">
        <f t="shared" si="12"/>
        <v>313</v>
      </c>
      <c r="AM17" s="32">
        <v>304</v>
      </c>
      <c r="AN17" s="32">
        <f t="shared" si="13"/>
        <v>9</v>
      </c>
      <c r="AO17" s="60" t="s">
        <v>213</v>
      </c>
      <c r="AP17" s="32">
        <f t="shared" si="14"/>
        <v>560</v>
      </c>
      <c r="AQ17" s="32">
        <v>549</v>
      </c>
      <c r="AR17" s="32">
        <f t="shared" si="15"/>
        <v>11</v>
      </c>
      <c r="AS17" s="59">
        <v>127</v>
      </c>
      <c r="AT17" s="57">
        <v>129</v>
      </c>
      <c r="AU17" s="298">
        <f t="shared" si="16"/>
        <v>-2</v>
      </c>
      <c r="AV17" s="59">
        <v>164</v>
      </c>
      <c r="AW17" s="299">
        <v>163</v>
      </c>
      <c r="AX17" s="32">
        <f t="shared" si="17"/>
        <v>1</v>
      </c>
      <c r="AY17" s="32">
        <f t="shared" si="18"/>
        <v>291</v>
      </c>
      <c r="AZ17" s="32">
        <v>292</v>
      </c>
      <c r="BA17" s="32">
        <f t="shared" si="19"/>
        <v>-1</v>
      </c>
      <c r="BB17" s="60" t="s">
        <v>213</v>
      </c>
      <c r="BC17" s="32">
        <f t="shared" si="20"/>
        <v>851</v>
      </c>
      <c r="BD17" s="32">
        <v>841</v>
      </c>
      <c r="BE17" s="32">
        <f t="shared" si="21"/>
        <v>10</v>
      </c>
      <c r="BF17" s="59">
        <v>0</v>
      </c>
      <c r="BG17" s="59">
        <v>0</v>
      </c>
      <c r="BH17" s="32">
        <f t="shared" si="22"/>
        <v>0</v>
      </c>
      <c r="BI17" s="59">
        <v>35</v>
      </c>
      <c r="BJ17" s="59">
        <v>35</v>
      </c>
      <c r="BK17" s="32">
        <f t="shared" si="23"/>
        <v>0</v>
      </c>
      <c r="BL17" s="32">
        <v>0</v>
      </c>
      <c r="BM17" s="32">
        <v>0</v>
      </c>
      <c r="BN17" s="32">
        <f t="shared" si="24"/>
        <v>0</v>
      </c>
      <c r="BO17" s="60" t="s">
        <v>213</v>
      </c>
      <c r="BP17" s="59">
        <v>13</v>
      </c>
      <c r="BQ17" s="59">
        <v>13</v>
      </c>
      <c r="BR17" s="32">
        <f t="shared" si="25"/>
        <v>0</v>
      </c>
      <c r="BS17" s="59">
        <v>35</v>
      </c>
      <c r="BT17" s="59">
        <v>41</v>
      </c>
      <c r="BU17" s="32">
        <f t="shared" si="26"/>
        <v>-6</v>
      </c>
      <c r="BV17" s="32">
        <v>83</v>
      </c>
      <c r="BW17" s="32">
        <v>89</v>
      </c>
      <c r="BX17" s="32">
        <f t="shared" si="27"/>
        <v>-6</v>
      </c>
      <c r="BY17" s="32">
        <f t="shared" si="28"/>
        <v>934</v>
      </c>
      <c r="BZ17" s="32">
        <v>930</v>
      </c>
      <c r="CA17" s="61">
        <f t="shared" si="29"/>
        <v>4</v>
      </c>
      <c r="CC17" s="45">
        <f>VLOOKUP($B17,[1]不要かも!$A:$DM,CC$51,FALSE)</f>
        <v>934</v>
      </c>
      <c r="CD17" s="45">
        <f t="shared" si="30"/>
        <v>0</v>
      </c>
    </row>
    <row r="18" spans="2:82" x14ac:dyDescent="0.2">
      <c r="B18" s="33" t="s">
        <v>214</v>
      </c>
      <c r="C18" s="45">
        <v>227544</v>
      </c>
      <c r="D18" s="57">
        <v>229177</v>
      </c>
      <c r="E18" s="32">
        <f t="shared" si="1"/>
        <v>-1633</v>
      </c>
      <c r="F18" s="58">
        <v>9</v>
      </c>
      <c r="G18" s="59">
        <v>9</v>
      </c>
      <c r="H18" s="32">
        <f t="shared" si="0"/>
        <v>0</v>
      </c>
      <c r="I18" s="59">
        <v>254</v>
      </c>
      <c r="J18" s="59">
        <v>256</v>
      </c>
      <c r="K18" s="32">
        <f t="shared" si="2"/>
        <v>-2</v>
      </c>
      <c r="L18" s="59">
        <v>46</v>
      </c>
      <c r="M18" s="59">
        <v>47</v>
      </c>
      <c r="N18" s="32">
        <f t="shared" si="3"/>
        <v>-1</v>
      </c>
      <c r="O18" s="60" t="s">
        <v>214</v>
      </c>
      <c r="P18" s="59">
        <v>0</v>
      </c>
      <c r="Q18" s="59">
        <v>0</v>
      </c>
      <c r="R18" s="32">
        <f t="shared" si="4"/>
        <v>0</v>
      </c>
      <c r="S18" s="59">
        <v>6</v>
      </c>
      <c r="T18" s="59">
        <v>6</v>
      </c>
      <c r="U18" s="32">
        <f t="shared" si="5"/>
        <v>0</v>
      </c>
      <c r="V18" s="59">
        <v>9</v>
      </c>
      <c r="W18" s="59">
        <v>9</v>
      </c>
      <c r="X18" s="32">
        <f t="shared" si="6"/>
        <v>0</v>
      </c>
      <c r="Y18" s="59">
        <v>118</v>
      </c>
      <c r="Z18" s="59">
        <v>120</v>
      </c>
      <c r="AA18" s="32">
        <f t="shared" si="7"/>
        <v>-2</v>
      </c>
      <c r="AB18" s="60" t="s">
        <v>214</v>
      </c>
      <c r="AC18" s="32">
        <f t="shared" si="8"/>
        <v>442</v>
      </c>
      <c r="AD18" s="32">
        <v>447</v>
      </c>
      <c r="AE18" s="32">
        <f t="shared" si="9"/>
        <v>-5</v>
      </c>
      <c r="AF18" s="59">
        <v>304</v>
      </c>
      <c r="AG18" s="59">
        <v>314</v>
      </c>
      <c r="AH18" s="32">
        <f t="shared" si="10"/>
        <v>-10</v>
      </c>
      <c r="AI18" s="59">
        <v>207</v>
      </c>
      <c r="AJ18" s="59">
        <v>209</v>
      </c>
      <c r="AK18" s="32">
        <f t="shared" si="11"/>
        <v>-2</v>
      </c>
      <c r="AL18" s="32">
        <f t="shared" si="12"/>
        <v>511</v>
      </c>
      <c r="AM18" s="32">
        <v>523</v>
      </c>
      <c r="AN18" s="32">
        <f t="shared" si="13"/>
        <v>-12</v>
      </c>
      <c r="AO18" s="60" t="s">
        <v>214</v>
      </c>
      <c r="AP18" s="32">
        <f t="shared" si="14"/>
        <v>953</v>
      </c>
      <c r="AQ18" s="32">
        <v>970</v>
      </c>
      <c r="AR18" s="32">
        <f t="shared" si="15"/>
        <v>-17</v>
      </c>
      <c r="AS18" s="59">
        <v>146</v>
      </c>
      <c r="AT18" s="57">
        <v>152</v>
      </c>
      <c r="AU18" s="298">
        <f t="shared" si="16"/>
        <v>-6</v>
      </c>
      <c r="AV18" s="59">
        <v>0</v>
      </c>
      <c r="AW18" s="299">
        <v>0</v>
      </c>
      <c r="AX18" s="32">
        <f t="shared" si="17"/>
        <v>0</v>
      </c>
      <c r="AY18" s="32">
        <f t="shared" si="18"/>
        <v>146</v>
      </c>
      <c r="AZ18" s="32">
        <v>152</v>
      </c>
      <c r="BA18" s="32">
        <f t="shared" si="19"/>
        <v>-6</v>
      </c>
      <c r="BB18" s="60" t="s">
        <v>214</v>
      </c>
      <c r="BC18" s="32">
        <f t="shared" si="20"/>
        <v>1099</v>
      </c>
      <c r="BD18" s="32">
        <v>1122</v>
      </c>
      <c r="BE18" s="32">
        <f t="shared" si="21"/>
        <v>-23</v>
      </c>
      <c r="BF18" s="59">
        <v>0</v>
      </c>
      <c r="BG18" s="59">
        <v>0</v>
      </c>
      <c r="BH18" s="32">
        <f t="shared" si="22"/>
        <v>0</v>
      </c>
      <c r="BI18" s="59">
        <v>39</v>
      </c>
      <c r="BJ18" s="59">
        <v>40</v>
      </c>
      <c r="BK18" s="32">
        <f t="shared" si="23"/>
        <v>-1</v>
      </c>
      <c r="BL18" s="32">
        <v>0</v>
      </c>
      <c r="BM18" s="32">
        <v>0</v>
      </c>
      <c r="BN18" s="32">
        <f t="shared" si="24"/>
        <v>0</v>
      </c>
      <c r="BO18" s="60" t="s">
        <v>214</v>
      </c>
      <c r="BP18" s="59">
        <v>9</v>
      </c>
      <c r="BQ18" s="59">
        <v>11</v>
      </c>
      <c r="BR18" s="32">
        <f t="shared" si="25"/>
        <v>-2</v>
      </c>
      <c r="BS18" s="59">
        <v>61</v>
      </c>
      <c r="BT18" s="59">
        <v>62</v>
      </c>
      <c r="BU18" s="32">
        <f t="shared" si="26"/>
        <v>-1</v>
      </c>
      <c r="BV18" s="32">
        <v>109</v>
      </c>
      <c r="BW18" s="32">
        <v>113</v>
      </c>
      <c r="BX18" s="32">
        <f t="shared" si="27"/>
        <v>-4</v>
      </c>
      <c r="BY18" s="32">
        <f t="shared" si="28"/>
        <v>1208</v>
      </c>
      <c r="BZ18" s="32">
        <v>1235</v>
      </c>
      <c r="CA18" s="61">
        <f t="shared" si="29"/>
        <v>-27</v>
      </c>
      <c r="CC18" s="45">
        <f>VLOOKUP($B18,[1]不要かも!$A:$DM,CC$51,FALSE)</f>
        <v>1208</v>
      </c>
      <c r="CD18" s="45">
        <f t="shared" si="30"/>
        <v>0</v>
      </c>
    </row>
    <row r="19" spans="2:82" ht="13.5" customHeight="1" x14ac:dyDescent="0.2">
      <c r="B19" s="33" t="s">
        <v>215</v>
      </c>
      <c r="C19" s="45">
        <v>100484</v>
      </c>
      <c r="D19" s="57">
        <v>101838</v>
      </c>
      <c r="E19" s="32">
        <f t="shared" si="1"/>
        <v>-1354</v>
      </c>
      <c r="F19" s="58">
        <v>5</v>
      </c>
      <c r="G19" s="59">
        <v>5</v>
      </c>
      <c r="H19" s="32">
        <f t="shared" si="0"/>
        <v>0</v>
      </c>
      <c r="I19" s="59">
        <v>123</v>
      </c>
      <c r="J19" s="59">
        <v>114</v>
      </c>
      <c r="K19" s="32">
        <f t="shared" si="2"/>
        <v>9</v>
      </c>
      <c r="L19" s="59">
        <v>35</v>
      </c>
      <c r="M19" s="59">
        <v>33</v>
      </c>
      <c r="N19" s="32">
        <f t="shared" si="3"/>
        <v>2</v>
      </c>
      <c r="O19" s="60" t="s">
        <v>215</v>
      </c>
      <c r="P19" s="59">
        <v>2</v>
      </c>
      <c r="Q19" s="59">
        <v>2</v>
      </c>
      <c r="R19" s="32">
        <f t="shared" si="4"/>
        <v>0</v>
      </c>
      <c r="S19" s="59">
        <v>14</v>
      </c>
      <c r="T19" s="59">
        <v>14</v>
      </c>
      <c r="U19" s="32">
        <f t="shared" si="5"/>
        <v>0</v>
      </c>
      <c r="V19" s="59">
        <v>12</v>
      </c>
      <c r="W19" s="59">
        <v>12</v>
      </c>
      <c r="X19" s="32">
        <f t="shared" si="6"/>
        <v>0</v>
      </c>
      <c r="Y19" s="59">
        <v>42</v>
      </c>
      <c r="Z19" s="59">
        <v>42</v>
      </c>
      <c r="AA19" s="32">
        <f t="shared" si="7"/>
        <v>0</v>
      </c>
      <c r="AB19" s="60" t="s">
        <v>215</v>
      </c>
      <c r="AC19" s="32">
        <f t="shared" si="8"/>
        <v>233</v>
      </c>
      <c r="AD19" s="32">
        <v>222</v>
      </c>
      <c r="AE19" s="32">
        <f t="shared" si="9"/>
        <v>11</v>
      </c>
      <c r="AF19" s="59">
        <v>92</v>
      </c>
      <c r="AG19" s="59">
        <v>92</v>
      </c>
      <c r="AH19" s="32">
        <f t="shared" si="10"/>
        <v>0</v>
      </c>
      <c r="AI19" s="59">
        <v>49</v>
      </c>
      <c r="AJ19" s="59">
        <v>44</v>
      </c>
      <c r="AK19" s="32">
        <f t="shared" si="11"/>
        <v>5</v>
      </c>
      <c r="AL19" s="32">
        <f t="shared" si="12"/>
        <v>141</v>
      </c>
      <c r="AM19" s="32">
        <v>136</v>
      </c>
      <c r="AN19" s="32">
        <f t="shared" si="13"/>
        <v>5</v>
      </c>
      <c r="AO19" s="60" t="s">
        <v>215</v>
      </c>
      <c r="AP19" s="32">
        <f t="shared" si="14"/>
        <v>374</v>
      </c>
      <c r="AQ19" s="32">
        <v>358</v>
      </c>
      <c r="AR19" s="32">
        <f t="shared" si="15"/>
        <v>16</v>
      </c>
      <c r="AS19" s="59">
        <v>74</v>
      </c>
      <c r="AT19" s="57">
        <v>69</v>
      </c>
      <c r="AU19" s="298">
        <f t="shared" si="16"/>
        <v>5</v>
      </c>
      <c r="AV19" s="59">
        <v>118</v>
      </c>
      <c r="AW19" s="299">
        <v>118</v>
      </c>
      <c r="AX19" s="32">
        <f t="shared" si="17"/>
        <v>0</v>
      </c>
      <c r="AY19" s="32">
        <f t="shared" si="18"/>
        <v>192</v>
      </c>
      <c r="AZ19" s="32">
        <v>187</v>
      </c>
      <c r="BA19" s="32">
        <f t="shared" si="19"/>
        <v>5</v>
      </c>
      <c r="BB19" s="60" t="s">
        <v>215</v>
      </c>
      <c r="BC19" s="32">
        <f t="shared" si="20"/>
        <v>566</v>
      </c>
      <c r="BD19" s="32">
        <v>545</v>
      </c>
      <c r="BE19" s="32">
        <f t="shared" si="21"/>
        <v>21</v>
      </c>
      <c r="BF19" s="59">
        <v>0</v>
      </c>
      <c r="BG19" s="59">
        <v>0</v>
      </c>
      <c r="BH19" s="32">
        <f t="shared" si="22"/>
        <v>0</v>
      </c>
      <c r="BI19" s="59">
        <v>23</v>
      </c>
      <c r="BJ19" s="59">
        <v>21</v>
      </c>
      <c r="BK19" s="32">
        <f t="shared" si="23"/>
        <v>2</v>
      </c>
      <c r="BL19" s="32">
        <v>0</v>
      </c>
      <c r="BM19" s="32">
        <v>0</v>
      </c>
      <c r="BN19" s="32">
        <f t="shared" si="24"/>
        <v>0</v>
      </c>
      <c r="BO19" s="60" t="s">
        <v>215</v>
      </c>
      <c r="BP19" s="59">
        <v>16</v>
      </c>
      <c r="BQ19" s="59">
        <v>17</v>
      </c>
      <c r="BR19" s="32">
        <f t="shared" si="25"/>
        <v>-1</v>
      </c>
      <c r="BS19" s="59">
        <v>31</v>
      </c>
      <c r="BT19" s="59">
        <v>31</v>
      </c>
      <c r="BU19" s="32">
        <f t="shared" si="26"/>
        <v>0</v>
      </c>
      <c r="BV19" s="32">
        <v>70</v>
      </c>
      <c r="BW19" s="32">
        <v>69</v>
      </c>
      <c r="BX19" s="32">
        <f t="shared" si="27"/>
        <v>1</v>
      </c>
      <c r="BY19" s="32">
        <f t="shared" si="28"/>
        <v>636</v>
      </c>
      <c r="BZ19" s="32">
        <v>614</v>
      </c>
      <c r="CA19" s="61">
        <f t="shared" si="29"/>
        <v>22</v>
      </c>
      <c r="CC19" s="45">
        <f>VLOOKUP($B19,[1]不要かも!$A:$DM,CC$51,FALSE)</f>
        <v>636</v>
      </c>
      <c r="CD19" s="45">
        <f t="shared" si="30"/>
        <v>0</v>
      </c>
    </row>
    <row r="20" spans="2:82" x14ac:dyDescent="0.2">
      <c r="B20" s="33" t="s">
        <v>216</v>
      </c>
      <c r="C20" s="45">
        <v>116966</v>
      </c>
      <c r="D20" s="57">
        <v>117801</v>
      </c>
      <c r="E20" s="32">
        <f t="shared" si="1"/>
        <v>-835</v>
      </c>
      <c r="F20" s="58">
        <v>6</v>
      </c>
      <c r="G20" s="59">
        <v>6</v>
      </c>
      <c r="H20" s="32">
        <f t="shared" si="0"/>
        <v>0</v>
      </c>
      <c r="I20" s="59">
        <v>117</v>
      </c>
      <c r="J20" s="59">
        <v>115</v>
      </c>
      <c r="K20" s="32">
        <f t="shared" si="2"/>
        <v>2</v>
      </c>
      <c r="L20" s="59">
        <v>39</v>
      </c>
      <c r="M20" s="59">
        <v>40</v>
      </c>
      <c r="N20" s="32">
        <f t="shared" si="3"/>
        <v>-1</v>
      </c>
      <c r="O20" s="60" t="s">
        <v>216</v>
      </c>
      <c r="P20" s="59">
        <v>1</v>
      </c>
      <c r="Q20" s="59">
        <v>1</v>
      </c>
      <c r="R20" s="32">
        <f t="shared" si="4"/>
        <v>0</v>
      </c>
      <c r="S20" s="59">
        <v>3</v>
      </c>
      <c r="T20" s="59">
        <v>3</v>
      </c>
      <c r="U20" s="32">
        <f t="shared" si="5"/>
        <v>0</v>
      </c>
      <c r="V20" s="59">
        <v>9</v>
      </c>
      <c r="W20" s="59">
        <v>10</v>
      </c>
      <c r="X20" s="32">
        <f t="shared" si="6"/>
        <v>-1</v>
      </c>
      <c r="Y20" s="59">
        <v>62</v>
      </c>
      <c r="Z20" s="59">
        <v>62</v>
      </c>
      <c r="AA20" s="32">
        <f t="shared" si="7"/>
        <v>0</v>
      </c>
      <c r="AB20" s="60" t="s">
        <v>216</v>
      </c>
      <c r="AC20" s="32">
        <f t="shared" si="8"/>
        <v>237</v>
      </c>
      <c r="AD20" s="32">
        <v>237</v>
      </c>
      <c r="AE20" s="32">
        <f t="shared" si="9"/>
        <v>0</v>
      </c>
      <c r="AF20" s="59">
        <v>205</v>
      </c>
      <c r="AG20" s="59">
        <v>205</v>
      </c>
      <c r="AH20" s="32">
        <f t="shared" si="10"/>
        <v>0</v>
      </c>
      <c r="AI20" s="59">
        <v>73</v>
      </c>
      <c r="AJ20" s="59">
        <v>74</v>
      </c>
      <c r="AK20" s="32">
        <f t="shared" si="11"/>
        <v>-1</v>
      </c>
      <c r="AL20" s="32">
        <f t="shared" si="12"/>
        <v>278</v>
      </c>
      <c r="AM20" s="32">
        <v>279</v>
      </c>
      <c r="AN20" s="32">
        <f t="shared" si="13"/>
        <v>-1</v>
      </c>
      <c r="AO20" s="60" t="s">
        <v>216</v>
      </c>
      <c r="AP20" s="32">
        <f t="shared" si="14"/>
        <v>515</v>
      </c>
      <c r="AQ20" s="32">
        <v>516</v>
      </c>
      <c r="AR20" s="32">
        <f t="shared" si="15"/>
        <v>-1</v>
      </c>
      <c r="AS20" s="59">
        <v>108</v>
      </c>
      <c r="AT20" s="57">
        <v>110</v>
      </c>
      <c r="AU20" s="298">
        <f t="shared" si="16"/>
        <v>-2</v>
      </c>
      <c r="AV20" s="59">
        <v>114</v>
      </c>
      <c r="AW20" s="299">
        <v>115</v>
      </c>
      <c r="AX20" s="32">
        <f t="shared" si="17"/>
        <v>-1</v>
      </c>
      <c r="AY20" s="32">
        <f t="shared" si="18"/>
        <v>222</v>
      </c>
      <c r="AZ20" s="32">
        <v>225</v>
      </c>
      <c r="BA20" s="32">
        <f t="shared" si="19"/>
        <v>-3</v>
      </c>
      <c r="BB20" s="60" t="s">
        <v>216</v>
      </c>
      <c r="BC20" s="32">
        <f t="shared" si="20"/>
        <v>737</v>
      </c>
      <c r="BD20" s="32">
        <v>741</v>
      </c>
      <c r="BE20" s="32">
        <f t="shared" si="21"/>
        <v>-4</v>
      </c>
      <c r="BF20" s="59">
        <v>0</v>
      </c>
      <c r="BG20" s="59">
        <v>0</v>
      </c>
      <c r="BH20" s="32">
        <f t="shared" si="22"/>
        <v>0</v>
      </c>
      <c r="BI20" s="59">
        <v>20</v>
      </c>
      <c r="BJ20" s="59">
        <v>21</v>
      </c>
      <c r="BK20" s="32">
        <f t="shared" si="23"/>
        <v>-1</v>
      </c>
      <c r="BL20" s="32">
        <v>0</v>
      </c>
      <c r="BM20" s="32">
        <v>0</v>
      </c>
      <c r="BN20" s="32">
        <f t="shared" si="24"/>
        <v>0</v>
      </c>
      <c r="BO20" s="60" t="s">
        <v>216</v>
      </c>
      <c r="BP20" s="59">
        <v>8</v>
      </c>
      <c r="BQ20" s="59">
        <v>10</v>
      </c>
      <c r="BR20" s="32">
        <f t="shared" si="25"/>
        <v>-2</v>
      </c>
      <c r="BS20" s="59">
        <v>37</v>
      </c>
      <c r="BT20" s="59">
        <v>38</v>
      </c>
      <c r="BU20" s="32">
        <f t="shared" si="26"/>
        <v>-1</v>
      </c>
      <c r="BV20" s="32">
        <v>65</v>
      </c>
      <c r="BW20" s="32">
        <v>69</v>
      </c>
      <c r="BX20" s="32">
        <f t="shared" si="27"/>
        <v>-4</v>
      </c>
      <c r="BY20" s="32">
        <f t="shared" si="28"/>
        <v>802</v>
      </c>
      <c r="BZ20" s="32">
        <v>810</v>
      </c>
      <c r="CA20" s="61">
        <f t="shared" si="29"/>
        <v>-8</v>
      </c>
      <c r="CC20" s="45">
        <f>VLOOKUP($B20,[1]不要かも!$A:$DM,CC$51,FALSE)</f>
        <v>802</v>
      </c>
      <c r="CD20" s="45">
        <f t="shared" si="30"/>
        <v>0</v>
      </c>
    </row>
    <row r="21" spans="2:82" x14ac:dyDescent="0.2">
      <c r="B21" s="33" t="s">
        <v>217</v>
      </c>
      <c r="C21" s="45">
        <v>117294</v>
      </c>
      <c r="D21" s="57">
        <v>118326</v>
      </c>
      <c r="E21" s="32">
        <f t="shared" si="1"/>
        <v>-1032</v>
      </c>
      <c r="F21" s="58">
        <v>7</v>
      </c>
      <c r="G21" s="59">
        <v>7</v>
      </c>
      <c r="H21" s="32">
        <f t="shared" si="0"/>
        <v>0</v>
      </c>
      <c r="I21" s="59">
        <v>129</v>
      </c>
      <c r="J21" s="59">
        <v>128</v>
      </c>
      <c r="K21" s="32">
        <f t="shared" si="2"/>
        <v>1</v>
      </c>
      <c r="L21" s="59">
        <v>44</v>
      </c>
      <c r="M21" s="59">
        <v>44</v>
      </c>
      <c r="N21" s="32">
        <f t="shared" si="3"/>
        <v>0</v>
      </c>
      <c r="O21" s="60" t="s">
        <v>217</v>
      </c>
      <c r="P21" s="59">
        <v>0</v>
      </c>
      <c r="Q21" s="59">
        <v>0</v>
      </c>
      <c r="R21" s="32">
        <f t="shared" si="4"/>
        <v>0</v>
      </c>
      <c r="S21" s="59">
        <v>5</v>
      </c>
      <c r="T21" s="59">
        <v>4</v>
      </c>
      <c r="U21" s="32">
        <f t="shared" si="5"/>
        <v>1</v>
      </c>
      <c r="V21" s="59">
        <v>8</v>
      </c>
      <c r="W21" s="59">
        <v>9</v>
      </c>
      <c r="X21" s="32">
        <f t="shared" si="6"/>
        <v>-1</v>
      </c>
      <c r="Y21" s="59">
        <v>52</v>
      </c>
      <c r="Z21" s="59">
        <v>52</v>
      </c>
      <c r="AA21" s="32">
        <f t="shared" si="7"/>
        <v>0</v>
      </c>
      <c r="AB21" s="60" t="s">
        <v>217</v>
      </c>
      <c r="AC21" s="32">
        <f t="shared" si="8"/>
        <v>245</v>
      </c>
      <c r="AD21" s="32">
        <v>244</v>
      </c>
      <c r="AE21" s="32">
        <f t="shared" si="9"/>
        <v>1</v>
      </c>
      <c r="AF21" s="59">
        <v>178</v>
      </c>
      <c r="AG21" s="59">
        <v>187</v>
      </c>
      <c r="AH21" s="32">
        <f t="shared" si="10"/>
        <v>-9</v>
      </c>
      <c r="AI21" s="59">
        <v>41</v>
      </c>
      <c r="AJ21" s="59">
        <v>38</v>
      </c>
      <c r="AK21" s="32">
        <f t="shared" si="11"/>
        <v>3</v>
      </c>
      <c r="AL21" s="32">
        <f t="shared" si="12"/>
        <v>219</v>
      </c>
      <c r="AM21" s="32">
        <v>225</v>
      </c>
      <c r="AN21" s="32">
        <f t="shared" si="13"/>
        <v>-6</v>
      </c>
      <c r="AO21" s="60" t="s">
        <v>217</v>
      </c>
      <c r="AP21" s="32">
        <f t="shared" si="14"/>
        <v>464</v>
      </c>
      <c r="AQ21" s="32">
        <v>469</v>
      </c>
      <c r="AR21" s="32">
        <f t="shared" si="15"/>
        <v>-5</v>
      </c>
      <c r="AS21" s="59">
        <v>85</v>
      </c>
      <c r="AT21" s="57">
        <v>80</v>
      </c>
      <c r="AU21" s="298">
        <f t="shared" si="16"/>
        <v>5</v>
      </c>
      <c r="AV21" s="59">
        <v>0</v>
      </c>
      <c r="AW21" s="299">
        <v>0</v>
      </c>
      <c r="AX21" s="32">
        <f t="shared" si="17"/>
        <v>0</v>
      </c>
      <c r="AY21" s="32">
        <f t="shared" si="18"/>
        <v>85</v>
      </c>
      <c r="AZ21" s="32">
        <v>80</v>
      </c>
      <c r="BA21" s="32">
        <f t="shared" si="19"/>
        <v>5</v>
      </c>
      <c r="BB21" s="60" t="s">
        <v>217</v>
      </c>
      <c r="BC21" s="32">
        <f t="shared" si="20"/>
        <v>549</v>
      </c>
      <c r="BD21" s="32">
        <v>549</v>
      </c>
      <c r="BE21" s="32">
        <f t="shared" si="21"/>
        <v>0</v>
      </c>
      <c r="BF21" s="59">
        <v>0</v>
      </c>
      <c r="BG21" s="59">
        <v>0</v>
      </c>
      <c r="BH21" s="32">
        <f t="shared" si="22"/>
        <v>0</v>
      </c>
      <c r="BI21" s="59">
        <v>24</v>
      </c>
      <c r="BJ21" s="59">
        <v>24</v>
      </c>
      <c r="BK21" s="32">
        <f t="shared" si="23"/>
        <v>0</v>
      </c>
      <c r="BL21" s="32">
        <v>0</v>
      </c>
      <c r="BM21" s="32">
        <v>0</v>
      </c>
      <c r="BN21" s="32">
        <f t="shared" si="24"/>
        <v>0</v>
      </c>
      <c r="BO21" s="60" t="s">
        <v>217</v>
      </c>
      <c r="BP21" s="59">
        <v>15</v>
      </c>
      <c r="BQ21" s="59">
        <v>14</v>
      </c>
      <c r="BR21" s="32">
        <f t="shared" si="25"/>
        <v>1</v>
      </c>
      <c r="BS21" s="59">
        <v>47</v>
      </c>
      <c r="BT21" s="59">
        <v>47</v>
      </c>
      <c r="BU21" s="32">
        <f t="shared" si="26"/>
        <v>0</v>
      </c>
      <c r="BV21" s="32">
        <v>86</v>
      </c>
      <c r="BW21" s="32">
        <v>85</v>
      </c>
      <c r="BX21" s="32">
        <f t="shared" si="27"/>
        <v>1</v>
      </c>
      <c r="BY21" s="32">
        <f t="shared" si="28"/>
        <v>635</v>
      </c>
      <c r="BZ21" s="32">
        <v>634</v>
      </c>
      <c r="CA21" s="61">
        <f t="shared" si="29"/>
        <v>1</v>
      </c>
      <c r="CC21" s="45">
        <f>VLOOKUP($B21,[1]不要かも!$A:$DM,CC$51,FALSE)</f>
        <v>635</v>
      </c>
      <c r="CD21" s="45">
        <f t="shared" si="30"/>
        <v>0</v>
      </c>
    </row>
    <row r="22" spans="2:82" x14ac:dyDescent="0.2">
      <c r="B22" s="33" t="s">
        <v>218</v>
      </c>
      <c r="C22" s="45">
        <v>183761</v>
      </c>
      <c r="D22" s="57">
        <v>184615</v>
      </c>
      <c r="E22" s="32">
        <f t="shared" si="1"/>
        <v>-854</v>
      </c>
      <c r="F22" s="58">
        <v>8</v>
      </c>
      <c r="G22" s="59">
        <v>9</v>
      </c>
      <c r="H22" s="32">
        <f t="shared" si="0"/>
        <v>-1</v>
      </c>
      <c r="I22" s="59">
        <v>160</v>
      </c>
      <c r="J22" s="59">
        <v>153</v>
      </c>
      <c r="K22" s="32">
        <f t="shared" si="2"/>
        <v>7</v>
      </c>
      <c r="L22" s="59">
        <v>43</v>
      </c>
      <c r="M22" s="59">
        <v>41</v>
      </c>
      <c r="N22" s="32">
        <f t="shared" si="3"/>
        <v>2</v>
      </c>
      <c r="O22" s="60" t="s">
        <v>218</v>
      </c>
      <c r="P22" s="59">
        <v>5</v>
      </c>
      <c r="Q22" s="59">
        <v>5</v>
      </c>
      <c r="R22" s="32">
        <f t="shared" si="4"/>
        <v>0</v>
      </c>
      <c r="S22" s="59">
        <v>17</v>
      </c>
      <c r="T22" s="59">
        <v>18</v>
      </c>
      <c r="U22" s="32">
        <f t="shared" si="5"/>
        <v>-1</v>
      </c>
      <c r="V22" s="59">
        <v>10</v>
      </c>
      <c r="W22" s="59">
        <v>10</v>
      </c>
      <c r="X22" s="32">
        <f t="shared" si="6"/>
        <v>0</v>
      </c>
      <c r="Y22" s="59">
        <v>96</v>
      </c>
      <c r="Z22" s="59">
        <v>96</v>
      </c>
      <c r="AA22" s="32">
        <f t="shared" si="7"/>
        <v>0</v>
      </c>
      <c r="AB22" s="60" t="s">
        <v>218</v>
      </c>
      <c r="AC22" s="32">
        <f t="shared" si="8"/>
        <v>339</v>
      </c>
      <c r="AD22" s="32">
        <v>332</v>
      </c>
      <c r="AE22" s="32">
        <f t="shared" si="9"/>
        <v>7</v>
      </c>
      <c r="AF22" s="59">
        <v>331</v>
      </c>
      <c r="AG22" s="59">
        <v>338</v>
      </c>
      <c r="AH22" s="32">
        <f t="shared" si="10"/>
        <v>-7</v>
      </c>
      <c r="AI22" s="59">
        <v>70</v>
      </c>
      <c r="AJ22" s="59">
        <v>71</v>
      </c>
      <c r="AK22" s="32">
        <f t="shared" si="11"/>
        <v>-1</v>
      </c>
      <c r="AL22" s="32">
        <f t="shared" si="12"/>
        <v>401</v>
      </c>
      <c r="AM22" s="32">
        <v>409</v>
      </c>
      <c r="AN22" s="32">
        <f t="shared" si="13"/>
        <v>-8</v>
      </c>
      <c r="AO22" s="60" t="s">
        <v>218</v>
      </c>
      <c r="AP22" s="32">
        <f t="shared" si="14"/>
        <v>740</v>
      </c>
      <c r="AQ22" s="32">
        <v>741</v>
      </c>
      <c r="AR22" s="32">
        <f t="shared" si="15"/>
        <v>-1</v>
      </c>
      <c r="AS22" s="59">
        <v>150</v>
      </c>
      <c r="AT22" s="57">
        <v>151</v>
      </c>
      <c r="AU22" s="298">
        <f t="shared" si="16"/>
        <v>-1</v>
      </c>
      <c r="AV22" s="59">
        <v>166</v>
      </c>
      <c r="AW22" s="299">
        <v>164</v>
      </c>
      <c r="AX22" s="32">
        <f t="shared" si="17"/>
        <v>2</v>
      </c>
      <c r="AY22" s="32">
        <f t="shared" si="18"/>
        <v>316</v>
      </c>
      <c r="AZ22" s="32">
        <v>315</v>
      </c>
      <c r="BA22" s="32">
        <f t="shared" si="19"/>
        <v>1</v>
      </c>
      <c r="BB22" s="60" t="s">
        <v>218</v>
      </c>
      <c r="BC22" s="32">
        <f t="shared" si="20"/>
        <v>1056</v>
      </c>
      <c r="BD22" s="32">
        <v>1056</v>
      </c>
      <c r="BE22" s="32">
        <f t="shared" si="21"/>
        <v>0</v>
      </c>
      <c r="BF22" s="59">
        <v>0</v>
      </c>
      <c r="BG22" s="59">
        <v>0</v>
      </c>
      <c r="BH22" s="32">
        <f t="shared" si="22"/>
        <v>0</v>
      </c>
      <c r="BI22" s="59">
        <v>31</v>
      </c>
      <c r="BJ22" s="59">
        <v>33</v>
      </c>
      <c r="BK22" s="32">
        <f t="shared" si="23"/>
        <v>-2</v>
      </c>
      <c r="BL22" s="32">
        <v>0</v>
      </c>
      <c r="BM22" s="32">
        <v>0</v>
      </c>
      <c r="BN22" s="32">
        <f t="shared" si="24"/>
        <v>0</v>
      </c>
      <c r="BO22" s="60" t="s">
        <v>218</v>
      </c>
      <c r="BP22" s="59">
        <v>19</v>
      </c>
      <c r="BQ22" s="59">
        <v>19</v>
      </c>
      <c r="BR22" s="32">
        <f t="shared" si="25"/>
        <v>0</v>
      </c>
      <c r="BS22" s="59">
        <v>41</v>
      </c>
      <c r="BT22" s="59">
        <v>41</v>
      </c>
      <c r="BU22" s="32">
        <f t="shared" si="26"/>
        <v>0</v>
      </c>
      <c r="BV22" s="32">
        <v>91</v>
      </c>
      <c r="BW22" s="32">
        <v>93</v>
      </c>
      <c r="BX22" s="32">
        <f t="shared" si="27"/>
        <v>-2</v>
      </c>
      <c r="BY22" s="32">
        <f t="shared" si="28"/>
        <v>1147</v>
      </c>
      <c r="BZ22" s="32">
        <v>1149</v>
      </c>
      <c r="CA22" s="61">
        <f t="shared" si="29"/>
        <v>-2</v>
      </c>
      <c r="CC22" s="45">
        <f>VLOOKUP($B22,[1]不要かも!$A:$DM,CC$51,FALSE)</f>
        <v>1147</v>
      </c>
      <c r="CD22" s="45">
        <f t="shared" si="30"/>
        <v>0</v>
      </c>
    </row>
    <row r="23" spans="2:82" x14ac:dyDescent="0.2">
      <c r="B23" s="33" t="s">
        <v>219</v>
      </c>
      <c r="C23" s="45">
        <v>139128</v>
      </c>
      <c r="D23" s="57">
        <v>139126</v>
      </c>
      <c r="E23" s="32">
        <f t="shared" si="1"/>
        <v>2</v>
      </c>
      <c r="F23" s="58">
        <v>12</v>
      </c>
      <c r="G23" s="59">
        <v>11</v>
      </c>
      <c r="H23" s="32">
        <f t="shared" si="0"/>
        <v>1</v>
      </c>
      <c r="I23" s="59">
        <v>186</v>
      </c>
      <c r="J23" s="59">
        <v>174</v>
      </c>
      <c r="K23" s="32">
        <f t="shared" si="2"/>
        <v>12</v>
      </c>
      <c r="L23" s="59">
        <v>39</v>
      </c>
      <c r="M23" s="59">
        <v>41</v>
      </c>
      <c r="N23" s="32">
        <f t="shared" si="3"/>
        <v>-2</v>
      </c>
      <c r="O23" s="60" t="s">
        <v>219</v>
      </c>
      <c r="P23" s="59">
        <v>2</v>
      </c>
      <c r="Q23" s="59">
        <v>2</v>
      </c>
      <c r="R23" s="32">
        <f t="shared" si="4"/>
        <v>0</v>
      </c>
      <c r="S23" s="59">
        <v>7</v>
      </c>
      <c r="T23" s="59">
        <v>7</v>
      </c>
      <c r="U23" s="32">
        <f t="shared" si="5"/>
        <v>0</v>
      </c>
      <c r="V23" s="59">
        <v>13</v>
      </c>
      <c r="W23" s="59">
        <v>12</v>
      </c>
      <c r="X23" s="32">
        <f t="shared" si="6"/>
        <v>1</v>
      </c>
      <c r="Y23" s="59">
        <v>111</v>
      </c>
      <c r="Z23" s="59">
        <v>105</v>
      </c>
      <c r="AA23" s="32">
        <f t="shared" si="7"/>
        <v>6</v>
      </c>
      <c r="AB23" s="60" t="s">
        <v>219</v>
      </c>
      <c r="AC23" s="32">
        <f t="shared" si="8"/>
        <v>370</v>
      </c>
      <c r="AD23" s="32">
        <v>352</v>
      </c>
      <c r="AE23" s="32">
        <f t="shared" si="9"/>
        <v>18</v>
      </c>
      <c r="AF23" s="59">
        <v>229</v>
      </c>
      <c r="AG23" s="59">
        <v>248</v>
      </c>
      <c r="AH23" s="32">
        <f t="shared" si="10"/>
        <v>-19</v>
      </c>
      <c r="AI23" s="59">
        <v>77</v>
      </c>
      <c r="AJ23" s="59">
        <v>92</v>
      </c>
      <c r="AK23" s="32">
        <f t="shared" si="11"/>
        <v>-15</v>
      </c>
      <c r="AL23" s="32">
        <f t="shared" si="12"/>
        <v>306</v>
      </c>
      <c r="AM23" s="32">
        <v>340</v>
      </c>
      <c r="AN23" s="32">
        <f t="shared" si="13"/>
        <v>-34</v>
      </c>
      <c r="AO23" s="60" t="s">
        <v>219</v>
      </c>
      <c r="AP23" s="32">
        <f t="shared" si="14"/>
        <v>676</v>
      </c>
      <c r="AQ23" s="32">
        <v>692</v>
      </c>
      <c r="AR23" s="32">
        <f t="shared" si="15"/>
        <v>-16</v>
      </c>
      <c r="AS23" s="59">
        <v>180</v>
      </c>
      <c r="AT23" s="57">
        <v>194</v>
      </c>
      <c r="AU23" s="298">
        <f t="shared" si="16"/>
        <v>-14</v>
      </c>
      <c r="AV23" s="59">
        <v>138</v>
      </c>
      <c r="AW23" s="299">
        <v>140</v>
      </c>
      <c r="AX23" s="32">
        <f t="shared" si="17"/>
        <v>-2</v>
      </c>
      <c r="AY23" s="32">
        <f t="shared" si="18"/>
        <v>318</v>
      </c>
      <c r="AZ23" s="32">
        <v>334</v>
      </c>
      <c r="BA23" s="32">
        <f t="shared" si="19"/>
        <v>-16</v>
      </c>
      <c r="BB23" s="60" t="s">
        <v>219</v>
      </c>
      <c r="BC23" s="32">
        <f t="shared" si="20"/>
        <v>994</v>
      </c>
      <c r="BD23" s="32">
        <v>1026</v>
      </c>
      <c r="BE23" s="32">
        <f t="shared" si="21"/>
        <v>-32</v>
      </c>
      <c r="BF23" s="59">
        <v>482</v>
      </c>
      <c r="BG23" s="59">
        <v>510</v>
      </c>
      <c r="BH23" s="32">
        <f t="shared" si="22"/>
        <v>-28</v>
      </c>
      <c r="BI23" s="59">
        <v>31</v>
      </c>
      <c r="BJ23" s="59">
        <v>31</v>
      </c>
      <c r="BK23" s="32">
        <f t="shared" si="23"/>
        <v>0</v>
      </c>
      <c r="BL23" s="32">
        <v>0</v>
      </c>
      <c r="BM23" s="32">
        <v>0</v>
      </c>
      <c r="BN23" s="32">
        <f t="shared" si="24"/>
        <v>0</v>
      </c>
      <c r="BO23" s="60" t="s">
        <v>219</v>
      </c>
      <c r="BP23" s="59">
        <v>8</v>
      </c>
      <c r="BQ23" s="59">
        <v>7</v>
      </c>
      <c r="BR23" s="32">
        <f t="shared" si="25"/>
        <v>1</v>
      </c>
      <c r="BS23" s="59">
        <v>69</v>
      </c>
      <c r="BT23" s="59">
        <v>73</v>
      </c>
      <c r="BU23" s="32">
        <f t="shared" si="26"/>
        <v>-4</v>
      </c>
      <c r="BV23" s="32">
        <v>590</v>
      </c>
      <c r="BW23" s="32">
        <v>621</v>
      </c>
      <c r="BX23" s="32">
        <f t="shared" si="27"/>
        <v>-31</v>
      </c>
      <c r="BY23" s="32">
        <f t="shared" si="28"/>
        <v>1584</v>
      </c>
      <c r="BZ23" s="32">
        <v>1647</v>
      </c>
      <c r="CA23" s="61">
        <f t="shared" si="29"/>
        <v>-63</v>
      </c>
      <c r="CC23" s="45">
        <f>VLOOKUP($B23,[1]不要かも!$A:$DM,CC$51,FALSE)</f>
        <v>1584</v>
      </c>
      <c r="CD23" s="45">
        <f t="shared" si="30"/>
        <v>0</v>
      </c>
    </row>
    <row r="24" spans="2:82" x14ac:dyDescent="0.2">
      <c r="B24" s="33" t="s">
        <v>220</v>
      </c>
      <c r="C24" s="45">
        <v>67226</v>
      </c>
      <c r="D24" s="57">
        <v>67759</v>
      </c>
      <c r="E24" s="32">
        <f t="shared" si="1"/>
        <v>-533</v>
      </c>
      <c r="F24" s="58">
        <v>6</v>
      </c>
      <c r="G24" s="59">
        <v>6</v>
      </c>
      <c r="H24" s="32">
        <f t="shared" si="0"/>
        <v>0</v>
      </c>
      <c r="I24" s="59">
        <v>114</v>
      </c>
      <c r="J24" s="59">
        <v>111</v>
      </c>
      <c r="K24" s="32">
        <f t="shared" si="2"/>
        <v>3</v>
      </c>
      <c r="L24" s="59">
        <v>34</v>
      </c>
      <c r="M24" s="59">
        <v>33</v>
      </c>
      <c r="N24" s="32">
        <f t="shared" si="3"/>
        <v>1</v>
      </c>
      <c r="O24" s="60" t="s">
        <v>220</v>
      </c>
      <c r="P24" s="59">
        <v>0</v>
      </c>
      <c r="Q24" s="59">
        <v>0</v>
      </c>
      <c r="R24" s="32">
        <f t="shared" si="4"/>
        <v>0</v>
      </c>
      <c r="S24" s="59">
        <v>6</v>
      </c>
      <c r="T24" s="59">
        <v>5</v>
      </c>
      <c r="U24" s="32">
        <f t="shared" si="5"/>
        <v>1</v>
      </c>
      <c r="V24" s="59">
        <v>9</v>
      </c>
      <c r="W24" s="59">
        <v>9</v>
      </c>
      <c r="X24" s="32">
        <f t="shared" si="6"/>
        <v>0</v>
      </c>
      <c r="Y24" s="59">
        <v>44</v>
      </c>
      <c r="Z24" s="59">
        <v>41</v>
      </c>
      <c r="AA24" s="32">
        <f t="shared" si="7"/>
        <v>3</v>
      </c>
      <c r="AB24" s="60" t="s">
        <v>220</v>
      </c>
      <c r="AC24" s="32">
        <f t="shared" si="8"/>
        <v>213</v>
      </c>
      <c r="AD24" s="32">
        <v>205</v>
      </c>
      <c r="AE24" s="32">
        <f t="shared" si="9"/>
        <v>8</v>
      </c>
      <c r="AF24" s="59">
        <v>115</v>
      </c>
      <c r="AG24" s="59">
        <v>117</v>
      </c>
      <c r="AH24" s="32">
        <f t="shared" si="10"/>
        <v>-2</v>
      </c>
      <c r="AI24" s="59">
        <v>25</v>
      </c>
      <c r="AJ24" s="59">
        <v>25</v>
      </c>
      <c r="AK24" s="32">
        <f t="shared" si="11"/>
        <v>0</v>
      </c>
      <c r="AL24" s="32">
        <f t="shared" si="12"/>
        <v>140</v>
      </c>
      <c r="AM24" s="32">
        <v>142</v>
      </c>
      <c r="AN24" s="32">
        <f t="shared" si="13"/>
        <v>-2</v>
      </c>
      <c r="AO24" s="60" t="s">
        <v>220</v>
      </c>
      <c r="AP24" s="32">
        <f t="shared" si="14"/>
        <v>353</v>
      </c>
      <c r="AQ24" s="32">
        <v>347</v>
      </c>
      <c r="AR24" s="32">
        <f t="shared" si="15"/>
        <v>6</v>
      </c>
      <c r="AS24" s="59">
        <v>68</v>
      </c>
      <c r="AT24" s="57">
        <v>65</v>
      </c>
      <c r="AU24" s="298">
        <f t="shared" si="16"/>
        <v>3</v>
      </c>
      <c r="AV24" s="59">
        <v>0</v>
      </c>
      <c r="AW24" s="299">
        <v>0</v>
      </c>
      <c r="AX24" s="32">
        <f t="shared" si="17"/>
        <v>0</v>
      </c>
      <c r="AY24" s="32">
        <f t="shared" si="18"/>
        <v>68</v>
      </c>
      <c r="AZ24" s="32">
        <v>65</v>
      </c>
      <c r="BA24" s="32">
        <f t="shared" si="19"/>
        <v>3</v>
      </c>
      <c r="BB24" s="60" t="s">
        <v>220</v>
      </c>
      <c r="BC24" s="32">
        <f t="shared" si="20"/>
        <v>421</v>
      </c>
      <c r="BD24" s="32">
        <v>412</v>
      </c>
      <c r="BE24" s="32">
        <f t="shared" si="21"/>
        <v>9</v>
      </c>
      <c r="BF24" s="59">
        <v>253</v>
      </c>
      <c r="BG24" s="59">
        <v>256</v>
      </c>
      <c r="BH24" s="32">
        <f t="shared" si="22"/>
        <v>-3</v>
      </c>
      <c r="BI24" s="59">
        <v>24</v>
      </c>
      <c r="BJ24" s="59">
        <v>26</v>
      </c>
      <c r="BK24" s="32">
        <f t="shared" si="23"/>
        <v>-2</v>
      </c>
      <c r="BL24" s="32">
        <v>0</v>
      </c>
      <c r="BM24" s="32">
        <v>0</v>
      </c>
      <c r="BN24" s="32">
        <f t="shared" si="24"/>
        <v>0</v>
      </c>
      <c r="BO24" s="60" t="s">
        <v>220</v>
      </c>
      <c r="BP24" s="59">
        <v>21</v>
      </c>
      <c r="BQ24" s="59">
        <v>20</v>
      </c>
      <c r="BR24" s="32">
        <f t="shared" si="25"/>
        <v>1</v>
      </c>
      <c r="BS24" s="59">
        <v>28</v>
      </c>
      <c r="BT24" s="59">
        <v>28</v>
      </c>
      <c r="BU24" s="32">
        <f t="shared" si="26"/>
        <v>0</v>
      </c>
      <c r="BV24" s="32">
        <v>326</v>
      </c>
      <c r="BW24" s="32">
        <v>330</v>
      </c>
      <c r="BX24" s="32">
        <f t="shared" si="27"/>
        <v>-4</v>
      </c>
      <c r="BY24" s="32">
        <f t="shared" si="28"/>
        <v>747</v>
      </c>
      <c r="BZ24" s="32">
        <v>742</v>
      </c>
      <c r="CA24" s="61">
        <f t="shared" si="29"/>
        <v>5</v>
      </c>
      <c r="CC24" s="45">
        <f>VLOOKUP($B24,[1]不要かも!$A:$DM,CC$51,FALSE)</f>
        <v>747</v>
      </c>
      <c r="CD24" s="45">
        <f t="shared" si="30"/>
        <v>0</v>
      </c>
    </row>
    <row r="25" spans="2:82" x14ac:dyDescent="0.2">
      <c r="B25" s="33" t="s">
        <v>221</v>
      </c>
      <c r="C25" s="45">
        <v>108961</v>
      </c>
      <c r="D25" s="57">
        <v>109565</v>
      </c>
      <c r="E25" s="32">
        <f t="shared" si="1"/>
        <v>-604</v>
      </c>
      <c r="F25" s="58">
        <v>6</v>
      </c>
      <c r="G25" s="59">
        <v>6</v>
      </c>
      <c r="H25" s="32">
        <f t="shared" si="0"/>
        <v>0</v>
      </c>
      <c r="I25" s="59">
        <v>150</v>
      </c>
      <c r="J25" s="59">
        <v>150</v>
      </c>
      <c r="K25" s="32">
        <f t="shared" si="2"/>
        <v>0</v>
      </c>
      <c r="L25" s="59">
        <v>40</v>
      </c>
      <c r="M25" s="59">
        <v>37</v>
      </c>
      <c r="N25" s="32">
        <f t="shared" si="3"/>
        <v>3</v>
      </c>
      <c r="O25" s="60" t="s">
        <v>221</v>
      </c>
      <c r="P25" s="59">
        <v>0</v>
      </c>
      <c r="Q25" s="59">
        <v>0</v>
      </c>
      <c r="R25" s="32">
        <f t="shared" si="4"/>
        <v>0</v>
      </c>
      <c r="S25" s="59">
        <v>8</v>
      </c>
      <c r="T25" s="59">
        <v>8</v>
      </c>
      <c r="U25" s="32">
        <f t="shared" si="5"/>
        <v>0</v>
      </c>
      <c r="V25" s="59">
        <v>19</v>
      </c>
      <c r="W25" s="59">
        <v>19</v>
      </c>
      <c r="X25" s="32">
        <f t="shared" si="6"/>
        <v>0</v>
      </c>
      <c r="Y25" s="59">
        <v>60</v>
      </c>
      <c r="Z25" s="59">
        <v>62</v>
      </c>
      <c r="AA25" s="32">
        <f t="shared" si="7"/>
        <v>-2</v>
      </c>
      <c r="AB25" s="60" t="s">
        <v>221</v>
      </c>
      <c r="AC25" s="32">
        <f t="shared" si="8"/>
        <v>283</v>
      </c>
      <c r="AD25" s="32">
        <v>282</v>
      </c>
      <c r="AE25" s="32">
        <f t="shared" si="9"/>
        <v>1</v>
      </c>
      <c r="AF25" s="59">
        <v>189</v>
      </c>
      <c r="AG25" s="59">
        <v>190</v>
      </c>
      <c r="AH25" s="32">
        <f t="shared" si="10"/>
        <v>-1</v>
      </c>
      <c r="AI25" s="59">
        <v>25</v>
      </c>
      <c r="AJ25" s="59">
        <v>33</v>
      </c>
      <c r="AK25" s="32">
        <f t="shared" si="11"/>
        <v>-8</v>
      </c>
      <c r="AL25" s="32">
        <f t="shared" si="12"/>
        <v>214</v>
      </c>
      <c r="AM25" s="32">
        <v>223</v>
      </c>
      <c r="AN25" s="32">
        <f t="shared" si="13"/>
        <v>-9</v>
      </c>
      <c r="AO25" s="60" t="s">
        <v>221</v>
      </c>
      <c r="AP25" s="32">
        <f t="shared" si="14"/>
        <v>497</v>
      </c>
      <c r="AQ25" s="32">
        <v>505</v>
      </c>
      <c r="AR25" s="32">
        <f t="shared" si="15"/>
        <v>-8</v>
      </c>
      <c r="AS25" s="59">
        <v>104</v>
      </c>
      <c r="AT25" s="57">
        <v>100</v>
      </c>
      <c r="AU25" s="298">
        <f t="shared" si="16"/>
        <v>4</v>
      </c>
      <c r="AV25" s="59">
        <v>0</v>
      </c>
      <c r="AW25" s="299">
        <v>0</v>
      </c>
      <c r="AX25" s="32">
        <f t="shared" si="17"/>
        <v>0</v>
      </c>
      <c r="AY25" s="32">
        <f t="shared" si="18"/>
        <v>104</v>
      </c>
      <c r="AZ25" s="32">
        <v>100</v>
      </c>
      <c r="BA25" s="32">
        <f t="shared" si="19"/>
        <v>4</v>
      </c>
      <c r="BB25" s="60" t="s">
        <v>221</v>
      </c>
      <c r="BC25" s="32">
        <f t="shared" si="20"/>
        <v>601</v>
      </c>
      <c r="BD25" s="32">
        <v>605</v>
      </c>
      <c r="BE25" s="32">
        <f t="shared" si="21"/>
        <v>-4</v>
      </c>
      <c r="BF25" s="59">
        <v>0</v>
      </c>
      <c r="BG25" s="59">
        <v>0</v>
      </c>
      <c r="BH25" s="32">
        <f t="shared" si="22"/>
        <v>0</v>
      </c>
      <c r="BI25" s="59">
        <v>24</v>
      </c>
      <c r="BJ25" s="59">
        <v>27</v>
      </c>
      <c r="BK25" s="32">
        <f t="shared" si="23"/>
        <v>-3</v>
      </c>
      <c r="BL25" s="32">
        <v>0</v>
      </c>
      <c r="BM25" s="32">
        <v>0</v>
      </c>
      <c r="BN25" s="32">
        <f t="shared" si="24"/>
        <v>0</v>
      </c>
      <c r="BO25" s="60" t="s">
        <v>221</v>
      </c>
      <c r="BP25" s="59">
        <v>20</v>
      </c>
      <c r="BQ25" s="59">
        <v>21</v>
      </c>
      <c r="BR25" s="32">
        <f t="shared" si="25"/>
        <v>-1</v>
      </c>
      <c r="BS25" s="59">
        <v>62</v>
      </c>
      <c r="BT25" s="59">
        <v>62</v>
      </c>
      <c r="BU25" s="32">
        <f t="shared" si="26"/>
        <v>0</v>
      </c>
      <c r="BV25" s="32">
        <v>106</v>
      </c>
      <c r="BW25" s="32">
        <v>110</v>
      </c>
      <c r="BX25" s="32">
        <f t="shared" si="27"/>
        <v>-4</v>
      </c>
      <c r="BY25" s="32">
        <f t="shared" si="28"/>
        <v>707</v>
      </c>
      <c r="BZ25" s="32">
        <v>715</v>
      </c>
      <c r="CA25" s="61">
        <f t="shared" si="29"/>
        <v>-8</v>
      </c>
      <c r="CC25" s="45">
        <f>VLOOKUP($B25,[1]不要かも!$A:$DM,CC$51,FALSE)</f>
        <v>707</v>
      </c>
      <c r="CD25" s="45">
        <f t="shared" si="30"/>
        <v>0</v>
      </c>
    </row>
    <row r="26" spans="2:82" x14ac:dyDescent="0.2">
      <c r="B26" s="33" t="s">
        <v>222</v>
      </c>
      <c r="C26" s="45">
        <v>117937</v>
      </c>
      <c r="D26" s="57">
        <v>119161</v>
      </c>
      <c r="E26" s="32">
        <f t="shared" si="1"/>
        <v>-1224</v>
      </c>
      <c r="F26" s="58">
        <v>10</v>
      </c>
      <c r="G26" s="59">
        <v>10</v>
      </c>
      <c r="H26" s="32">
        <f t="shared" si="0"/>
        <v>0</v>
      </c>
      <c r="I26" s="59">
        <v>144</v>
      </c>
      <c r="J26" s="59">
        <v>139</v>
      </c>
      <c r="K26" s="32">
        <f t="shared" si="2"/>
        <v>5</v>
      </c>
      <c r="L26" s="59">
        <v>45</v>
      </c>
      <c r="M26" s="59">
        <v>42</v>
      </c>
      <c r="N26" s="32">
        <f t="shared" si="3"/>
        <v>3</v>
      </c>
      <c r="O26" s="60" t="s">
        <v>222</v>
      </c>
      <c r="P26" s="59">
        <v>0</v>
      </c>
      <c r="Q26" s="59">
        <v>0</v>
      </c>
      <c r="R26" s="32">
        <f t="shared" si="4"/>
        <v>0</v>
      </c>
      <c r="S26" s="59">
        <v>3</v>
      </c>
      <c r="T26" s="59">
        <v>3</v>
      </c>
      <c r="U26" s="32">
        <f t="shared" si="5"/>
        <v>0</v>
      </c>
      <c r="V26" s="59">
        <v>6</v>
      </c>
      <c r="W26" s="59">
        <v>7</v>
      </c>
      <c r="X26" s="32">
        <f t="shared" si="6"/>
        <v>-1</v>
      </c>
      <c r="Y26" s="59">
        <v>92</v>
      </c>
      <c r="Z26" s="59">
        <v>89</v>
      </c>
      <c r="AA26" s="32">
        <f t="shared" si="7"/>
        <v>3</v>
      </c>
      <c r="AB26" s="60" t="s">
        <v>222</v>
      </c>
      <c r="AC26" s="32">
        <f t="shared" si="8"/>
        <v>300</v>
      </c>
      <c r="AD26" s="32">
        <v>290</v>
      </c>
      <c r="AE26" s="32">
        <f t="shared" si="9"/>
        <v>10</v>
      </c>
      <c r="AF26" s="59">
        <v>212</v>
      </c>
      <c r="AG26" s="59">
        <v>212</v>
      </c>
      <c r="AH26" s="32">
        <f t="shared" si="10"/>
        <v>0</v>
      </c>
      <c r="AI26" s="59">
        <v>114</v>
      </c>
      <c r="AJ26" s="59">
        <v>122</v>
      </c>
      <c r="AK26" s="32">
        <f t="shared" si="11"/>
        <v>-8</v>
      </c>
      <c r="AL26" s="32">
        <f t="shared" si="12"/>
        <v>326</v>
      </c>
      <c r="AM26" s="32">
        <v>334</v>
      </c>
      <c r="AN26" s="32">
        <f t="shared" si="13"/>
        <v>-8</v>
      </c>
      <c r="AO26" s="60" t="s">
        <v>222</v>
      </c>
      <c r="AP26" s="32">
        <f t="shared" si="14"/>
        <v>626</v>
      </c>
      <c r="AQ26" s="32">
        <v>624</v>
      </c>
      <c r="AR26" s="32">
        <f t="shared" si="15"/>
        <v>2</v>
      </c>
      <c r="AS26" s="59">
        <v>114</v>
      </c>
      <c r="AT26" s="57">
        <v>114</v>
      </c>
      <c r="AU26" s="298">
        <f t="shared" si="16"/>
        <v>0</v>
      </c>
      <c r="AV26" s="59">
        <v>0</v>
      </c>
      <c r="AW26" s="299">
        <v>0</v>
      </c>
      <c r="AX26" s="32">
        <f t="shared" si="17"/>
        <v>0</v>
      </c>
      <c r="AY26" s="32">
        <f t="shared" si="18"/>
        <v>114</v>
      </c>
      <c r="AZ26" s="32">
        <v>114</v>
      </c>
      <c r="BA26" s="32">
        <f t="shared" si="19"/>
        <v>0</v>
      </c>
      <c r="BB26" s="60" t="s">
        <v>222</v>
      </c>
      <c r="BC26" s="32">
        <f t="shared" si="20"/>
        <v>740</v>
      </c>
      <c r="BD26" s="32">
        <v>738</v>
      </c>
      <c r="BE26" s="32">
        <f t="shared" si="21"/>
        <v>2</v>
      </c>
      <c r="BF26" s="59">
        <v>0</v>
      </c>
      <c r="BG26" s="59">
        <v>0</v>
      </c>
      <c r="BH26" s="32">
        <f t="shared" si="22"/>
        <v>0</v>
      </c>
      <c r="BI26" s="59">
        <v>44</v>
      </c>
      <c r="BJ26" s="59">
        <v>42</v>
      </c>
      <c r="BK26" s="32">
        <f t="shared" si="23"/>
        <v>2</v>
      </c>
      <c r="BL26" s="32">
        <v>0</v>
      </c>
      <c r="BM26" s="32">
        <v>0</v>
      </c>
      <c r="BN26" s="32">
        <f t="shared" si="24"/>
        <v>0</v>
      </c>
      <c r="BO26" s="60" t="s">
        <v>222</v>
      </c>
      <c r="BP26" s="59">
        <v>9</v>
      </c>
      <c r="BQ26" s="59">
        <v>8</v>
      </c>
      <c r="BR26" s="32">
        <f t="shared" si="25"/>
        <v>1</v>
      </c>
      <c r="BS26" s="59">
        <v>46</v>
      </c>
      <c r="BT26" s="59">
        <v>42</v>
      </c>
      <c r="BU26" s="32">
        <f t="shared" si="26"/>
        <v>4</v>
      </c>
      <c r="BV26" s="32">
        <v>99</v>
      </c>
      <c r="BW26" s="32">
        <v>92</v>
      </c>
      <c r="BX26" s="32">
        <f t="shared" si="27"/>
        <v>7</v>
      </c>
      <c r="BY26" s="32">
        <f t="shared" si="28"/>
        <v>839</v>
      </c>
      <c r="BZ26" s="32">
        <v>830</v>
      </c>
      <c r="CA26" s="61">
        <f t="shared" si="29"/>
        <v>9</v>
      </c>
      <c r="CC26" s="45">
        <f>VLOOKUP($B26,[1]不要かも!$A:$DM,CC$51,FALSE)</f>
        <v>839</v>
      </c>
      <c r="CD26" s="45">
        <f t="shared" si="30"/>
        <v>0</v>
      </c>
    </row>
    <row r="27" spans="2:82" x14ac:dyDescent="0.2">
      <c r="B27" s="33" t="s">
        <v>223</v>
      </c>
      <c r="C27" s="45">
        <v>86457</v>
      </c>
      <c r="D27" s="57">
        <v>86689</v>
      </c>
      <c r="E27" s="32">
        <f t="shared" si="1"/>
        <v>-232</v>
      </c>
      <c r="F27" s="58">
        <v>5</v>
      </c>
      <c r="G27" s="59">
        <v>5</v>
      </c>
      <c r="H27" s="32">
        <f t="shared" si="0"/>
        <v>0</v>
      </c>
      <c r="I27" s="59">
        <v>111</v>
      </c>
      <c r="J27" s="59">
        <v>109</v>
      </c>
      <c r="K27" s="32">
        <f t="shared" si="2"/>
        <v>2</v>
      </c>
      <c r="L27" s="59">
        <v>37</v>
      </c>
      <c r="M27" s="59">
        <v>37</v>
      </c>
      <c r="N27" s="32">
        <f t="shared" si="3"/>
        <v>0</v>
      </c>
      <c r="O27" s="60" t="s">
        <v>223</v>
      </c>
      <c r="P27" s="59">
        <v>1</v>
      </c>
      <c r="Q27" s="59">
        <v>1</v>
      </c>
      <c r="R27" s="32">
        <f t="shared" si="4"/>
        <v>0</v>
      </c>
      <c r="S27" s="59">
        <v>3</v>
      </c>
      <c r="T27" s="59">
        <v>3</v>
      </c>
      <c r="U27" s="32">
        <f t="shared" si="5"/>
        <v>0</v>
      </c>
      <c r="V27" s="59">
        <v>4</v>
      </c>
      <c r="W27" s="59">
        <v>4</v>
      </c>
      <c r="X27" s="32">
        <f t="shared" si="6"/>
        <v>0</v>
      </c>
      <c r="Y27" s="59">
        <v>68</v>
      </c>
      <c r="Z27" s="59">
        <v>69</v>
      </c>
      <c r="AA27" s="32">
        <f t="shared" si="7"/>
        <v>-1</v>
      </c>
      <c r="AB27" s="60" t="s">
        <v>223</v>
      </c>
      <c r="AC27" s="32">
        <f t="shared" si="8"/>
        <v>229</v>
      </c>
      <c r="AD27" s="32">
        <v>228</v>
      </c>
      <c r="AE27" s="32">
        <f t="shared" si="9"/>
        <v>1</v>
      </c>
      <c r="AF27" s="59">
        <v>128</v>
      </c>
      <c r="AG27" s="59">
        <v>123</v>
      </c>
      <c r="AH27" s="32">
        <f t="shared" si="10"/>
        <v>5</v>
      </c>
      <c r="AI27" s="59">
        <v>57</v>
      </c>
      <c r="AJ27" s="59">
        <v>61</v>
      </c>
      <c r="AK27" s="32">
        <f t="shared" si="11"/>
        <v>-4</v>
      </c>
      <c r="AL27" s="32">
        <f t="shared" si="12"/>
        <v>185</v>
      </c>
      <c r="AM27" s="32">
        <v>184</v>
      </c>
      <c r="AN27" s="32">
        <f t="shared" si="13"/>
        <v>1</v>
      </c>
      <c r="AO27" s="60" t="s">
        <v>223</v>
      </c>
      <c r="AP27" s="32">
        <f t="shared" si="14"/>
        <v>414</v>
      </c>
      <c r="AQ27" s="32">
        <v>412</v>
      </c>
      <c r="AR27" s="32">
        <f t="shared" si="15"/>
        <v>2</v>
      </c>
      <c r="AS27" s="59">
        <v>59</v>
      </c>
      <c r="AT27" s="57">
        <v>55</v>
      </c>
      <c r="AU27" s="298">
        <f t="shared" si="16"/>
        <v>4</v>
      </c>
      <c r="AV27" s="59">
        <v>102</v>
      </c>
      <c r="AW27" s="299">
        <v>102</v>
      </c>
      <c r="AX27" s="32">
        <f t="shared" si="17"/>
        <v>0</v>
      </c>
      <c r="AY27" s="32">
        <f t="shared" si="18"/>
        <v>161</v>
      </c>
      <c r="AZ27" s="32">
        <v>157</v>
      </c>
      <c r="BA27" s="32">
        <f t="shared" si="19"/>
        <v>4</v>
      </c>
      <c r="BB27" s="60" t="s">
        <v>223</v>
      </c>
      <c r="BC27" s="32">
        <f t="shared" si="20"/>
        <v>575</v>
      </c>
      <c r="BD27" s="32">
        <v>569</v>
      </c>
      <c r="BE27" s="32">
        <f t="shared" si="21"/>
        <v>6</v>
      </c>
      <c r="BF27" s="59">
        <v>0</v>
      </c>
      <c r="BG27" s="59">
        <v>0</v>
      </c>
      <c r="BH27" s="32">
        <f t="shared" si="22"/>
        <v>0</v>
      </c>
      <c r="BI27" s="59">
        <v>28</v>
      </c>
      <c r="BJ27" s="59">
        <v>32</v>
      </c>
      <c r="BK27" s="32">
        <f t="shared" si="23"/>
        <v>-4</v>
      </c>
      <c r="BL27" s="32">
        <v>0</v>
      </c>
      <c r="BM27" s="32">
        <v>0</v>
      </c>
      <c r="BN27" s="32">
        <f t="shared" si="24"/>
        <v>0</v>
      </c>
      <c r="BO27" s="60" t="s">
        <v>223</v>
      </c>
      <c r="BP27" s="59">
        <v>14</v>
      </c>
      <c r="BQ27" s="59">
        <v>13</v>
      </c>
      <c r="BR27" s="32">
        <f t="shared" si="25"/>
        <v>1</v>
      </c>
      <c r="BS27" s="59">
        <v>32</v>
      </c>
      <c r="BT27" s="59">
        <v>29</v>
      </c>
      <c r="BU27" s="32">
        <f t="shared" si="26"/>
        <v>3</v>
      </c>
      <c r="BV27" s="32">
        <v>74</v>
      </c>
      <c r="BW27" s="32">
        <v>74</v>
      </c>
      <c r="BX27" s="32">
        <f t="shared" si="27"/>
        <v>0</v>
      </c>
      <c r="BY27" s="32">
        <f t="shared" si="28"/>
        <v>649</v>
      </c>
      <c r="BZ27" s="32">
        <v>643</v>
      </c>
      <c r="CA27" s="61">
        <f t="shared" si="29"/>
        <v>6</v>
      </c>
      <c r="CC27" s="45">
        <f>VLOOKUP($B27,[1]不要かも!$A:$DM,CC$51,FALSE)</f>
        <v>649</v>
      </c>
      <c r="CD27" s="45">
        <f t="shared" si="30"/>
        <v>0</v>
      </c>
    </row>
    <row r="28" spans="2:82" x14ac:dyDescent="0.2">
      <c r="B28" s="33" t="s">
        <v>224</v>
      </c>
      <c r="C28" s="45">
        <v>56992</v>
      </c>
      <c r="D28" s="57">
        <v>57226</v>
      </c>
      <c r="E28" s="32">
        <f t="shared" si="1"/>
        <v>-234</v>
      </c>
      <c r="F28" s="58">
        <v>5</v>
      </c>
      <c r="G28" s="59">
        <v>5</v>
      </c>
      <c r="H28" s="32">
        <f t="shared" si="0"/>
        <v>0</v>
      </c>
      <c r="I28" s="59">
        <v>78</v>
      </c>
      <c r="J28" s="59">
        <v>76</v>
      </c>
      <c r="K28" s="32">
        <f t="shared" si="2"/>
        <v>2</v>
      </c>
      <c r="L28" s="59">
        <v>16</v>
      </c>
      <c r="M28" s="59">
        <v>16</v>
      </c>
      <c r="N28" s="32">
        <f t="shared" si="3"/>
        <v>0</v>
      </c>
      <c r="O28" s="60" t="s">
        <v>224</v>
      </c>
      <c r="P28" s="59">
        <v>2</v>
      </c>
      <c r="Q28" s="59">
        <v>1</v>
      </c>
      <c r="R28" s="32">
        <f t="shared" si="4"/>
        <v>1</v>
      </c>
      <c r="S28" s="59">
        <v>1</v>
      </c>
      <c r="T28" s="59">
        <v>1</v>
      </c>
      <c r="U28" s="32">
        <f t="shared" si="5"/>
        <v>0</v>
      </c>
      <c r="V28" s="59">
        <v>3</v>
      </c>
      <c r="W28" s="59">
        <v>3</v>
      </c>
      <c r="X28" s="32">
        <f t="shared" si="6"/>
        <v>0</v>
      </c>
      <c r="Y28" s="59">
        <v>45</v>
      </c>
      <c r="Z28" s="59">
        <v>46</v>
      </c>
      <c r="AA28" s="32">
        <f t="shared" si="7"/>
        <v>-1</v>
      </c>
      <c r="AB28" s="60" t="s">
        <v>224</v>
      </c>
      <c r="AC28" s="32">
        <f t="shared" si="8"/>
        <v>150</v>
      </c>
      <c r="AD28" s="32">
        <v>148</v>
      </c>
      <c r="AE28" s="32">
        <f t="shared" si="9"/>
        <v>2</v>
      </c>
      <c r="AF28" s="59">
        <v>70</v>
      </c>
      <c r="AG28" s="59">
        <v>69</v>
      </c>
      <c r="AH28" s="32">
        <f t="shared" si="10"/>
        <v>1</v>
      </c>
      <c r="AI28" s="59">
        <v>21</v>
      </c>
      <c r="AJ28" s="59">
        <v>21</v>
      </c>
      <c r="AK28" s="32">
        <f t="shared" si="11"/>
        <v>0</v>
      </c>
      <c r="AL28" s="32">
        <f t="shared" si="12"/>
        <v>91</v>
      </c>
      <c r="AM28" s="32">
        <v>90</v>
      </c>
      <c r="AN28" s="32">
        <f t="shared" si="13"/>
        <v>1</v>
      </c>
      <c r="AO28" s="60" t="s">
        <v>224</v>
      </c>
      <c r="AP28" s="32">
        <f t="shared" si="14"/>
        <v>241</v>
      </c>
      <c r="AQ28" s="32">
        <v>238</v>
      </c>
      <c r="AR28" s="32">
        <f t="shared" si="15"/>
        <v>3</v>
      </c>
      <c r="AS28" s="59">
        <v>52</v>
      </c>
      <c r="AT28" s="57">
        <v>55</v>
      </c>
      <c r="AU28" s="298">
        <f t="shared" si="16"/>
        <v>-3</v>
      </c>
      <c r="AV28" s="59">
        <v>0</v>
      </c>
      <c r="AW28" s="299">
        <v>0</v>
      </c>
      <c r="AX28" s="32">
        <f t="shared" si="17"/>
        <v>0</v>
      </c>
      <c r="AY28" s="32">
        <f t="shared" si="18"/>
        <v>52</v>
      </c>
      <c r="AZ28" s="32">
        <v>55</v>
      </c>
      <c r="BA28" s="32">
        <f t="shared" si="19"/>
        <v>-3</v>
      </c>
      <c r="BB28" s="60" t="s">
        <v>224</v>
      </c>
      <c r="BC28" s="32">
        <f t="shared" si="20"/>
        <v>293</v>
      </c>
      <c r="BD28" s="32">
        <v>293</v>
      </c>
      <c r="BE28" s="32">
        <f t="shared" si="21"/>
        <v>0</v>
      </c>
      <c r="BF28" s="59">
        <v>0</v>
      </c>
      <c r="BG28" s="59">
        <v>0</v>
      </c>
      <c r="BH28" s="32">
        <f t="shared" si="22"/>
        <v>0</v>
      </c>
      <c r="BI28" s="59">
        <v>8</v>
      </c>
      <c r="BJ28" s="59">
        <v>8</v>
      </c>
      <c r="BK28" s="32">
        <f t="shared" si="23"/>
        <v>0</v>
      </c>
      <c r="BL28" s="32">
        <v>0</v>
      </c>
      <c r="BM28" s="32">
        <v>0</v>
      </c>
      <c r="BN28" s="32">
        <f t="shared" si="24"/>
        <v>0</v>
      </c>
      <c r="BO28" s="60" t="s">
        <v>224</v>
      </c>
      <c r="BP28" s="59">
        <v>6</v>
      </c>
      <c r="BQ28" s="59">
        <v>6</v>
      </c>
      <c r="BR28" s="32">
        <f t="shared" si="25"/>
        <v>0</v>
      </c>
      <c r="BS28" s="59">
        <v>15</v>
      </c>
      <c r="BT28" s="59">
        <v>15</v>
      </c>
      <c r="BU28" s="32">
        <f t="shared" si="26"/>
        <v>0</v>
      </c>
      <c r="BV28" s="32">
        <v>29</v>
      </c>
      <c r="BW28" s="32">
        <v>29</v>
      </c>
      <c r="BX28" s="32">
        <f t="shared" si="27"/>
        <v>0</v>
      </c>
      <c r="BY28" s="32">
        <f t="shared" si="28"/>
        <v>322</v>
      </c>
      <c r="BZ28" s="32">
        <v>322</v>
      </c>
      <c r="CA28" s="61">
        <f t="shared" si="29"/>
        <v>0</v>
      </c>
      <c r="CC28" s="45">
        <f>VLOOKUP($B28,[1]不要かも!$A:$DM,CC$51,FALSE)</f>
        <v>322</v>
      </c>
      <c r="CD28" s="45">
        <f t="shared" si="30"/>
        <v>0</v>
      </c>
    </row>
    <row r="29" spans="2:82" x14ac:dyDescent="0.2">
      <c r="B29" s="33" t="s">
        <v>225</v>
      </c>
      <c r="C29" s="45">
        <v>63336</v>
      </c>
      <c r="D29" s="57">
        <v>63532</v>
      </c>
      <c r="E29" s="32">
        <f t="shared" si="1"/>
        <v>-196</v>
      </c>
      <c r="F29" s="58">
        <v>4</v>
      </c>
      <c r="G29" s="59">
        <v>4</v>
      </c>
      <c r="H29" s="32">
        <f t="shared" si="0"/>
        <v>0</v>
      </c>
      <c r="I29" s="59">
        <v>108</v>
      </c>
      <c r="J29" s="59">
        <v>103</v>
      </c>
      <c r="K29" s="32">
        <f t="shared" si="2"/>
        <v>5</v>
      </c>
      <c r="L29" s="59">
        <v>22</v>
      </c>
      <c r="M29" s="59">
        <v>21</v>
      </c>
      <c r="N29" s="32">
        <f t="shared" si="3"/>
        <v>1</v>
      </c>
      <c r="O29" s="60" t="s">
        <v>225</v>
      </c>
      <c r="P29" s="59">
        <v>0</v>
      </c>
      <c r="Q29" s="59">
        <v>0</v>
      </c>
      <c r="R29" s="32">
        <f t="shared" si="4"/>
        <v>0</v>
      </c>
      <c r="S29" s="59">
        <v>4</v>
      </c>
      <c r="T29" s="59">
        <v>4</v>
      </c>
      <c r="U29" s="32">
        <f t="shared" si="5"/>
        <v>0</v>
      </c>
      <c r="V29" s="59">
        <v>9</v>
      </c>
      <c r="W29" s="59">
        <v>8</v>
      </c>
      <c r="X29" s="32">
        <f t="shared" si="6"/>
        <v>1</v>
      </c>
      <c r="Y29" s="59">
        <v>38</v>
      </c>
      <c r="Z29" s="59">
        <v>39</v>
      </c>
      <c r="AA29" s="32">
        <f t="shared" si="7"/>
        <v>-1</v>
      </c>
      <c r="AB29" s="60" t="s">
        <v>225</v>
      </c>
      <c r="AC29" s="32">
        <f t="shared" si="8"/>
        <v>185</v>
      </c>
      <c r="AD29" s="32">
        <v>179</v>
      </c>
      <c r="AE29" s="32">
        <f t="shared" si="9"/>
        <v>6</v>
      </c>
      <c r="AF29" s="59">
        <v>180</v>
      </c>
      <c r="AG29" s="59">
        <v>170</v>
      </c>
      <c r="AH29" s="32">
        <f t="shared" si="10"/>
        <v>10</v>
      </c>
      <c r="AI29" s="59">
        <v>36</v>
      </c>
      <c r="AJ29" s="59">
        <v>33</v>
      </c>
      <c r="AK29" s="32">
        <f t="shared" si="11"/>
        <v>3</v>
      </c>
      <c r="AL29" s="32">
        <f t="shared" si="12"/>
        <v>216</v>
      </c>
      <c r="AM29" s="32">
        <v>203</v>
      </c>
      <c r="AN29" s="32">
        <f t="shared" si="13"/>
        <v>13</v>
      </c>
      <c r="AO29" s="60" t="s">
        <v>225</v>
      </c>
      <c r="AP29" s="32">
        <f t="shared" si="14"/>
        <v>401</v>
      </c>
      <c r="AQ29" s="32">
        <v>382</v>
      </c>
      <c r="AR29" s="32">
        <f t="shared" si="15"/>
        <v>19</v>
      </c>
      <c r="AS29" s="59">
        <v>75</v>
      </c>
      <c r="AT29" s="57">
        <v>74</v>
      </c>
      <c r="AU29" s="298">
        <f t="shared" si="16"/>
        <v>1</v>
      </c>
      <c r="AV29" s="59">
        <v>0</v>
      </c>
      <c r="AW29" s="299">
        <v>0</v>
      </c>
      <c r="AX29" s="32">
        <f t="shared" si="17"/>
        <v>0</v>
      </c>
      <c r="AY29" s="32">
        <f t="shared" si="18"/>
        <v>75</v>
      </c>
      <c r="AZ29" s="32">
        <v>74</v>
      </c>
      <c r="BA29" s="32">
        <f t="shared" si="19"/>
        <v>1</v>
      </c>
      <c r="BB29" s="60" t="s">
        <v>225</v>
      </c>
      <c r="BC29" s="32">
        <f t="shared" si="20"/>
        <v>476</v>
      </c>
      <c r="BD29" s="32">
        <v>456</v>
      </c>
      <c r="BE29" s="32">
        <f t="shared" si="21"/>
        <v>20</v>
      </c>
      <c r="BF29" s="59">
        <v>89</v>
      </c>
      <c r="BG29" s="59">
        <v>99</v>
      </c>
      <c r="BH29" s="32">
        <f t="shared" si="22"/>
        <v>-10</v>
      </c>
      <c r="BI29" s="59">
        <v>0</v>
      </c>
      <c r="BJ29" s="59">
        <v>0</v>
      </c>
      <c r="BK29" s="32">
        <f t="shared" si="23"/>
        <v>0</v>
      </c>
      <c r="BL29" s="32">
        <v>0</v>
      </c>
      <c r="BM29" s="32">
        <v>0</v>
      </c>
      <c r="BN29" s="32">
        <f t="shared" si="24"/>
        <v>0</v>
      </c>
      <c r="BO29" s="60" t="s">
        <v>225</v>
      </c>
      <c r="BP29" s="59">
        <v>14</v>
      </c>
      <c r="BQ29" s="59">
        <v>13</v>
      </c>
      <c r="BR29" s="32">
        <f t="shared" si="25"/>
        <v>1</v>
      </c>
      <c r="BS29" s="59">
        <v>30</v>
      </c>
      <c r="BT29" s="59">
        <v>30</v>
      </c>
      <c r="BU29" s="32">
        <f t="shared" si="26"/>
        <v>0</v>
      </c>
      <c r="BV29" s="32">
        <v>133</v>
      </c>
      <c r="BW29" s="32">
        <v>142</v>
      </c>
      <c r="BX29" s="32">
        <f t="shared" si="27"/>
        <v>-9</v>
      </c>
      <c r="BY29" s="32">
        <f t="shared" si="28"/>
        <v>609</v>
      </c>
      <c r="BZ29" s="32">
        <v>598</v>
      </c>
      <c r="CA29" s="61">
        <f t="shared" si="29"/>
        <v>11</v>
      </c>
      <c r="CC29" s="45">
        <f>VLOOKUP($B29,[1]不要かも!$A:$DM,CC$51,FALSE)</f>
        <v>609</v>
      </c>
      <c r="CD29" s="45">
        <f t="shared" si="30"/>
        <v>0</v>
      </c>
    </row>
    <row r="30" spans="2:82" x14ac:dyDescent="0.2">
      <c r="B30" s="33" t="s">
        <v>226</v>
      </c>
      <c r="C30" s="45">
        <v>480137</v>
      </c>
      <c r="D30" s="57">
        <v>482133</v>
      </c>
      <c r="E30" s="32">
        <f t="shared" si="1"/>
        <v>-1996</v>
      </c>
      <c r="F30" s="58">
        <v>14</v>
      </c>
      <c r="G30" s="59">
        <v>15</v>
      </c>
      <c r="H30" s="32">
        <f t="shared" si="0"/>
        <v>-1</v>
      </c>
      <c r="I30" s="59">
        <v>414</v>
      </c>
      <c r="J30" s="59">
        <v>406</v>
      </c>
      <c r="K30" s="32">
        <f t="shared" si="2"/>
        <v>8</v>
      </c>
      <c r="L30" s="59">
        <v>143</v>
      </c>
      <c r="M30" s="59">
        <v>143</v>
      </c>
      <c r="N30" s="32">
        <f t="shared" si="3"/>
        <v>0</v>
      </c>
      <c r="O30" s="60" t="s">
        <v>226</v>
      </c>
      <c r="P30" s="59">
        <v>7</v>
      </c>
      <c r="Q30" s="59">
        <v>7</v>
      </c>
      <c r="R30" s="32">
        <f t="shared" si="4"/>
        <v>0</v>
      </c>
      <c r="S30" s="59">
        <v>8</v>
      </c>
      <c r="T30" s="59">
        <v>5</v>
      </c>
      <c r="U30" s="32">
        <f t="shared" si="5"/>
        <v>3</v>
      </c>
      <c r="V30" s="59">
        <v>29</v>
      </c>
      <c r="W30" s="59">
        <v>29</v>
      </c>
      <c r="X30" s="32">
        <f t="shared" si="6"/>
        <v>0</v>
      </c>
      <c r="Y30" s="59">
        <v>241</v>
      </c>
      <c r="Z30" s="59">
        <v>236</v>
      </c>
      <c r="AA30" s="32">
        <f t="shared" si="7"/>
        <v>5</v>
      </c>
      <c r="AB30" s="60" t="s">
        <v>226</v>
      </c>
      <c r="AC30" s="32">
        <f t="shared" si="8"/>
        <v>856</v>
      </c>
      <c r="AD30" s="32">
        <v>841</v>
      </c>
      <c r="AE30" s="32">
        <f t="shared" si="9"/>
        <v>15</v>
      </c>
      <c r="AF30" s="59">
        <v>692</v>
      </c>
      <c r="AG30" s="59">
        <v>661</v>
      </c>
      <c r="AH30" s="32">
        <f t="shared" si="10"/>
        <v>31</v>
      </c>
      <c r="AI30" s="59">
        <v>373</v>
      </c>
      <c r="AJ30" s="59">
        <v>371</v>
      </c>
      <c r="AK30" s="32">
        <f t="shared" si="11"/>
        <v>2</v>
      </c>
      <c r="AL30" s="32">
        <f t="shared" si="12"/>
        <v>1065</v>
      </c>
      <c r="AM30" s="32">
        <v>1032</v>
      </c>
      <c r="AN30" s="32">
        <f t="shared" si="13"/>
        <v>33</v>
      </c>
      <c r="AO30" s="60" t="s">
        <v>226</v>
      </c>
      <c r="AP30" s="32">
        <f t="shared" si="14"/>
        <v>1921</v>
      </c>
      <c r="AQ30" s="32">
        <v>1873</v>
      </c>
      <c r="AR30" s="32">
        <f t="shared" si="15"/>
        <v>48</v>
      </c>
      <c r="AS30" s="59">
        <v>387</v>
      </c>
      <c r="AT30" s="57">
        <v>376</v>
      </c>
      <c r="AU30" s="298">
        <f t="shared" si="16"/>
        <v>11</v>
      </c>
      <c r="AV30" s="59">
        <v>514</v>
      </c>
      <c r="AW30" s="299">
        <v>516</v>
      </c>
      <c r="AX30" s="32">
        <f t="shared" si="17"/>
        <v>-2</v>
      </c>
      <c r="AY30" s="32">
        <f t="shared" si="18"/>
        <v>901</v>
      </c>
      <c r="AZ30" s="32">
        <v>892</v>
      </c>
      <c r="BA30" s="32">
        <f t="shared" si="19"/>
        <v>9</v>
      </c>
      <c r="BB30" s="60" t="s">
        <v>226</v>
      </c>
      <c r="BC30" s="32">
        <f t="shared" si="20"/>
        <v>2822</v>
      </c>
      <c r="BD30" s="32">
        <v>2765</v>
      </c>
      <c r="BE30" s="32">
        <f t="shared" si="21"/>
        <v>57</v>
      </c>
      <c r="BF30" s="59">
        <v>0</v>
      </c>
      <c r="BG30" s="59">
        <v>0</v>
      </c>
      <c r="BH30" s="32">
        <f t="shared" si="22"/>
        <v>0</v>
      </c>
      <c r="BI30" s="59">
        <v>121</v>
      </c>
      <c r="BJ30" s="59">
        <v>120</v>
      </c>
      <c r="BK30" s="32">
        <f t="shared" si="23"/>
        <v>1</v>
      </c>
      <c r="BL30" s="32">
        <v>0</v>
      </c>
      <c r="BM30" s="32">
        <v>0</v>
      </c>
      <c r="BN30" s="32">
        <f t="shared" si="24"/>
        <v>0</v>
      </c>
      <c r="BO30" s="60" t="s">
        <v>226</v>
      </c>
      <c r="BP30" s="59">
        <v>78</v>
      </c>
      <c r="BQ30" s="59">
        <v>77</v>
      </c>
      <c r="BR30" s="32">
        <f t="shared" si="25"/>
        <v>1</v>
      </c>
      <c r="BS30" s="59">
        <v>91</v>
      </c>
      <c r="BT30" s="59">
        <v>89</v>
      </c>
      <c r="BU30" s="32">
        <f t="shared" si="26"/>
        <v>2</v>
      </c>
      <c r="BV30" s="32">
        <v>290</v>
      </c>
      <c r="BW30" s="32">
        <v>286</v>
      </c>
      <c r="BX30" s="32">
        <f t="shared" si="27"/>
        <v>4</v>
      </c>
      <c r="BY30" s="32">
        <f t="shared" si="28"/>
        <v>3112</v>
      </c>
      <c r="BZ30" s="32">
        <v>3051</v>
      </c>
      <c r="CA30" s="61">
        <f t="shared" si="29"/>
        <v>61</v>
      </c>
      <c r="CC30" s="45">
        <f>VLOOKUP($B30,[1]不要かも!$A:$DM,CC$51,FALSE)</f>
        <v>3112</v>
      </c>
      <c r="CD30" s="45">
        <f t="shared" si="30"/>
        <v>0</v>
      </c>
    </row>
    <row r="31" spans="2:82" x14ac:dyDescent="0.2">
      <c r="B31" s="33" t="s">
        <v>227</v>
      </c>
      <c r="C31" s="45">
        <v>59635</v>
      </c>
      <c r="D31" s="57">
        <v>60317</v>
      </c>
      <c r="E31" s="32">
        <f t="shared" si="1"/>
        <v>-682</v>
      </c>
      <c r="F31" s="58">
        <v>5</v>
      </c>
      <c r="G31" s="59">
        <v>5</v>
      </c>
      <c r="H31" s="32">
        <f t="shared" si="0"/>
        <v>0</v>
      </c>
      <c r="I31" s="59">
        <v>87</v>
      </c>
      <c r="J31" s="59">
        <v>77</v>
      </c>
      <c r="K31" s="32">
        <f t="shared" si="2"/>
        <v>10</v>
      </c>
      <c r="L31" s="59">
        <v>24</v>
      </c>
      <c r="M31" s="59">
        <v>26</v>
      </c>
      <c r="N31" s="32">
        <f t="shared" si="3"/>
        <v>-2</v>
      </c>
      <c r="O31" s="60" t="s">
        <v>227</v>
      </c>
      <c r="P31" s="59">
        <v>0</v>
      </c>
      <c r="Q31" s="59">
        <v>0</v>
      </c>
      <c r="R31" s="32">
        <f t="shared" si="4"/>
        <v>0</v>
      </c>
      <c r="S31" s="59">
        <v>8</v>
      </c>
      <c r="T31" s="59">
        <v>8</v>
      </c>
      <c r="U31" s="32">
        <f t="shared" si="5"/>
        <v>0</v>
      </c>
      <c r="V31" s="59">
        <v>6</v>
      </c>
      <c r="W31" s="59">
        <v>7</v>
      </c>
      <c r="X31" s="32">
        <f t="shared" si="6"/>
        <v>-1</v>
      </c>
      <c r="Y31" s="59">
        <v>33</v>
      </c>
      <c r="Z31" s="59">
        <v>33</v>
      </c>
      <c r="AA31" s="32">
        <f t="shared" si="7"/>
        <v>0</v>
      </c>
      <c r="AB31" s="60" t="s">
        <v>227</v>
      </c>
      <c r="AC31" s="32">
        <f t="shared" si="8"/>
        <v>163</v>
      </c>
      <c r="AD31" s="32">
        <v>156</v>
      </c>
      <c r="AE31" s="32">
        <f t="shared" si="9"/>
        <v>7</v>
      </c>
      <c r="AF31" s="59">
        <v>110</v>
      </c>
      <c r="AG31" s="59">
        <v>102</v>
      </c>
      <c r="AH31" s="32">
        <f t="shared" si="10"/>
        <v>8</v>
      </c>
      <c r="AI31" s="59">
        <v>37</v>
      </c>
      <c r="AJ31" s="59">
        <v>41</v>
      </c>
      <c r="AK31" s="32">
        <f t="shared" si="11"/>
        <v>-4</v>
      </c>
      <c r="AL31" s="32">
        <f t="shared" si="12"/>
        <v>147</v>
      </c>
      <c r="AM31" s="32">
        <v>143</v>
      </c>
      <c r="AN31" s="32">
        <f t="shared" si="13"/>
        <v>4</v>
      </c>
      <c r="AO31" s="60" t="s">
        <v>227</v>
      </c>
      <c r="AP31" s="32">
        <f t="shared" si="14"/>
        <v>310</v>
      </c>
      <c r="AQ31" s="32">
        <v>299</v>
      </c>
      <c r="AR31" s="32">
        <f t="shared" si="15"/>
        <v>11</v>
      </c>
      <c r="AS31" s="59">
        <v>69</v>
      </c>
      <c r="AT31" s="57">
        <v>69</v>
      </c>
      <c r="AU31" s="298">
        <f t="shared" si="16"/>
        <v>0</v>
      </c>
      <c r="AV31" s="59">
        <v>0</v>
      </c>
      <c r="AW31" s="299">
        <v>0</v>
      </c>
      <c r="AX31" s="32">
        <f t="shared" si="17"/>
        <v>0</v>
      </c>
      <c r="AY31" s="32">
        <f t="shared" si="18"/>
        <v>69</v>
      </c>
      <c r="AZ31" s="32">
        <v>69</v>
      </c>
      <c r="BA31" s="32">
        <f t="shared" si="19"/>
        <v>0</v>
      </c>
      <c r="BB31" s="60" t="s">
        <v>227</v>
      </c>
      <c r="BC31" s="32">
        <f t="shared" si="20"/>
        <v>379</v>
      </c>
      <c r="BD31" s="32">
        <v>368</v>
      </c>
      <c r="BE31" s="32">
        <f t="shared" si="21"/>
        <v>11</v>
      </c>
      <c r="BF31" s="59">
        <v>0</v>
      </c>
      <c r="BG31" s="59">
        <v>0</v>
      </c>
      <c r="BH31" s="32">
        <f t="shared" si="22"/>
        <v>0</v>
      </c>
      <c r="BI31" s="59">
        <v>0</v>
      </c>
      <c r="BJ31" s="59">
        <v>0</v>
      </c>
      <c r="BK31" s="32">
        <f t="shared" si="23"/>
        <v>0</v>
      </c>
      <c r="BL31" s="32">
        <v>0</v>
      </c>
      <c r="BM31" s="32">
        <v>0</v>
      </c>
      <c r="BN31" s="32">
        <f t="shared" si="24"/>
        <v>0</v>
      </c>
      <c r="BO31" s="60" t="s">
        <v>227</v>
      </c>
      <c r="BP31" s="59">
        <v>10</v>
      </c>
      <c r="BQ31" s="59">
        <v>11</v>
      </c>
      <c r="BR31" s="32">
        <f t="shared" si="25"/>
        <v>-1</v>
      </c>
      <c r="BS31" s="59">
        <v>33</v>
      </c>
      <c r="BT31" s="59">
        <v>32</v>
      </c>
      <c r="BU31" s="32">
        <f t="shared" si="26"/>
        <v>1</v>
      </c>
      <c r="BV31" s="32">
        <v>43</v>
      </c>
      <c r="BW31" s="32">
        <v>43</v>
      </c>
      <c r="BX31" s="32">
        <f t="shared" si="27"/>
        <v>0</v>
      </c>
      <c r="BY31" s="32">
        <f t="shared" si="28"/>
        <v>422</v>
      </c>
      <c r="BZ31" s="32">
        <v>411</v>
      </c>
      <c r="CA31" s="61">
        <f t="shared" si="29"/>
        <v>11</v>
      </c>
      <c r="CC31" s="45">
        <f>VLOOKUP($B31,[1]不要かも!$A:$DM,CC$51,FALSE)</f>
        <v>422</v>
      </c>
      <c r="CD31" s="45">
        <f t="shared" si="30"/>
        <v>0</v>
      </c>
    </row>
    <row r="32" spans="2:82" x14ac:dyDescent="0.2">
      <c r="B32" s="33" t="s">
        <v>228</v>
      </c>
      <c r="C32" s="45">
        <v>54765</v>
      </c>
      <c r="D32" s="57">
        <v>55015</v>
      </c>
      <c r="E32" s="32">
        <f t="shared" si="1"/>
        <v>-250</v>
      </c>
      <c r="F32" s="58">
        <v>4</v>
      </c>
      <c r="G32" s="59">
        <v>4</v>
      </c>
      <c r="H32" s="32">
        <f t="shared" si="0"/>
        <v>0</v>
      </c>
      <c r="I32" s="59">
        <v>79</v>
      </c>
      <c r="J32" s="59">
        <v>79</v>
      </c>
      <c r="K32" s="32">
        <f t="shared" si="2"/>
        <v>0</v>
      </c>
      <c r="L32" s="59">
        <v>19</v>
      </c>
      <c r="M32" s="59">
        <v>19</v>
      </c>
      <c r="N32" s="32">
        <f t="shared" si="3"/>
        <v>0</v>
      </c>
      <c r="O32" s="60" t="s">
        <v>228</v>
      </c>
      <c r="P32" s="59">
        <v>0</v>
      </c>
      <c r="Q32" s="59">
        <v>0</v>
      </c>
      <c r="R32" s="32">
        <f t="shared" si="4"/>
        <v>0</v>
      </c>
      <c r="S32" s="59">
        <v>3</v>
      </c>
      <c r="T32" s="59">
        <v>3</v>
      </c>
      <c r="U32" s="32">
        <f t="shared" si="5"/>
        <v>0</v>
      </c>
      <c r="V32" s="59">
        <v>3</v>
      </c>
      <c r="W32" s="59">
        <v>3</v>
      </c>
      <c r="X32" s="32">
        <f t="shared" si="6"/>
        <v>0</v>
      </c>
      <c r="Y32" s="59">
        <v>28</v>
      </c>
      <c r="Z32" s="59">
        <v>26</v>
      </c>
      <c r="AA32" s="32">
        <f t="shared" si="7"/>
        <v>2</v>
      </c>
      <c r="AB32" s="60" t="s">
        <v>228</v>
      </c>
      <c r="AC32" s="32">
        <f t="shared" si="8"/>
        <v>136</v>
      </c>
      <c r="AD32" s="32">
        <v>134</v>
      </c>
      <c r="AE32" s="32">
        <f t="shared" si="9"/>
        <v>2</v>
      </c>
      <c r="AF32" s="59">
        <v>110</v>
      </c>
      <c r="AG32" s="59">
        <v>109</v>
      </c>
      <c r="AH32" s="32">
        <f t="shared" si="10"/>
        <v>1</v>
      </c>
      <c r="AI32" s="59">
        <v>31</v>
      </c>
      <c r="AJ32" s="59">
        <v>33</v>
      </c>
      <c r="AK32" s="32">
        <f t="shared" si="11"/>
        <v>-2</v>
      </c>
      <c r="AL32" s="32">
        <f t="shared" si="12"/>
        <v>141</v>
      </c>
      <c r="AM32" s="32">
        <v>142</v>
      </c>
      <c r="AN32" s="32">
        <f t="shared" si="13"/>
        <v>-1</v>
      </c>
      <c r="AO32" s="60" t="s">
        <v>228</v>
      </c>
      <c r="AP32" s="32">
        <f t="shared" si="14"/>
        <v>277</v>
      </c>
      <c r="AQ32" s="32">
        <v>276</v>
      </c>
      <c r="AR32" s="32">
        <f t="shared" si="15"/>
        <v>1</v>
      </c>
      <c r="AS32" s="59">
        <v>41</v>
      </c>
      <c r="AT32" s="57">
        <v>42</v>
      </c>
      <c r="AU32" s="298">
        <f t="shared" si="16"/>
        <v>-1</v>
      </c>
      <c r="AV32" s="59">
        <v>0</v>
      </c>
      <c r="AW32" s="299">
        <v>0</v>
      </c>
      <c r="AX32" s="32">
        <f t="shared" si="17"/>
        <v>0</v>
      </c>
      <c r="AY32" s="32">
        <f t="shared" si="18"/>
        <v>41</v>
      </c>
      <c r="AZ32" s="32">
        <v>42</v>
      </c>
      <c r="BA32" s="32">
        <f t="shared" si="19"/>
        <v>-1</v>
      </c>
      <c r="BB32" s="60" t="s">
        <v>228</v>
      </c>
      <c r="BC32" s="32">
        <f t="shared" si="20"/>
        <v>318</v>
      </c>
      <c r="BD32" s="32">
        <v>318</v>
      </c>
      <c r="BE32" s="32">
        <f t="shared" si="21"/>
        <v>0</v>
      </c>
      <c r="BF32" s="59">
        <v>0</v>
      </c>
      <c r="BG32" s="59">
        <v>0</v>
      </c>
      <c r="BH32" s="32">
        <f t="shared" si="22"/>
        <v>0</v>
      </c>
      <c r="BI32" s="59">
        <v>0</v>
      </c>
      <c r="BJ32" s="59">
        <v>0</v>
      </c>
      <c r="BK32" s="32">
        <f t="shared" si="23"/>
        <v>0</v>
      </c>
      <c r="BL32" s="32">
        <v>0</v>
      </c>
      <c r="BM32" s="32">
        <v>0</v>
      </c>
      <c r="BN32" s="32">
        <f t="shared" si="24"/>
        <v>0</v>
      </c>
      <c r="BO32" s="60" t="s">
        <v>228</v>
      </c>
      <c r="BP32" s="59">
        <v>6</v>
      </c>
      <c r="BQ32" s="59">
        <v>7</v>
      </c>
      <c r="BR32" s="32">
        <f t="shared" si="25"/>
        <v>-1</v>
      </c>
      <c r="BS32" s="59">
        <v>13</v>
      </c>
      <c r="BT32" s="59">
        <v>12</v>
      </c>
      <c r="BU32" s="32">
        <f t="shared" si="26"/>
        <v>1</v>
      </c>
      <c r="BV32" s="32">
        <v>19</v>
      </c>
      <c r="BW32" s="32">
        <v>19</v>
      </c>
      <c r="BX32" s="32">
        <f t="shared" si="27"/>
        <v>0</v>
      </c>
      <c r="BY32" s="32">
        <f t="shared" si="28"/>
        <v>337</v>
      </c>
      <c r="BZ32" s="32">
        <v>337</v>
      </c>
      <c r="CA32" s="61">
        <f t="shared" si="29"/>
        <v>0</v>
      </c>
      <c r="CC32" s="45">
        <f>VLOOKUP($B32,[1]不要かも!$A:$DM,CC$51,FALSE)</f>
        <v>337</v>
      </c>
      <c r="CD32" s="45">
        <f t="shared" si="30"/>
        <v>0</v>
      </c>
    </row>
    <row r="33" spans="2:82" x14ac:dyDescent="0.2">
      <c r="B33" s="33" t="s">
        <v>229</v>
      </c>
      <c r="C33" s="45">
        <v>77363</v>
      </c>
      <c r="D33" s="57">
        <v>77431</v>
      </c>
      <c r="E33" s="32">
        <f t="shared" si="1"/>
        <v>-68</v>
      </c>
      <c r="F33" s="58">
        <v>5</v>
      </c>
      <c r="G33" s="59">
        <v>5</v>
      </c>
      <c r="H33" s="32">
        <f t="shared" si="0"/>
        <v>0</v>
      </c>
      <c r="I33" s="59">
        <v>86</v>
      </c>
      <c r="J33" s="59">
        <v>81</v>
      </c>
      <c r="K33" s="32">
        <f t="shared" si="2"/>
        <v>5</v>
      </c>
      <c r="L33" s="59">
        <v>23</v>
      </c>
      <c r="M33" s="59">
        <v>23</v>
      </c>
      <c r="N33" s="32">
        <f t="shared" si="3"/>
        <v>0</v>
      </c>
      <c r="O33" s="60" t="s">
        <v>229</v>
      </c>
      <c r="P33" s="59">
        <v>0</v>
      </c>
      <c r="Q33" s="59">
        <v>0</v>
      </c>
      <c r="R33" s="32">
        <f t="shared" si="4"/>
        <v>0</v>
      </c>
      <c r="S33" s="59">
        <v>5</v>
      </c>
      <c r="T33" s="59">
        <v>5</v>
      </c>
      <c r="U33" s="32">
        <f t="shared" si="5"/>
        <v>0</v>
      </c>
      <c r="V33" s="59">
        <v>5</v>
      </c>
      <c r="W33" s="59">
        <v>4</v>
      </c>
      <c r="X33" s="32">
        <f t="shared" si="6"/>
        <v>1</v>
      </c>
      <c r="Y33" s="59">
        <v>39</v>
      </c>
      <c r="Z33" s="59">
        <v>41</v>
      </c>
      <c r="AA33" s="32">
        <f t="shared" si="7"/>
        <v>-2</v>
      </c>
      <c r="AB33" s="60" t="s">
        <v>229</v>
      </c>
      <c r="AC33" s="32">
        <f t="shared" si="8"/>
        <v>163</v>
      </c>
      <c r="AD33" s="32">
        <v>159</v>
      </c>
      <c r="AE33" s="32">
        <f t="shared" si="9"/>
        <v>4</v>
      </c>
      <c r="AF33" s="59">
        <v>93</v>
      </c>
      <c r="AG33" s="59">
        <v>90</v>
      </c>
      <c r="AH33" s="32">
        <f t="shared" si="10"/>
        <v>3</v>
      </c>
      <c r="AI33" s="59">
        <v>64</v>
      </c>
      <c r="AJ33" s="59">
        <v>64</v>
      </c>
      <c r="AK33" s="32">
        <f t="shared" si="11"/>
        <v>0</v>
      </c>
      <c r="AL33" s="32">
        <f t="shared" si="12"/>
        <v>157</v>
      </c>
      <c r="AM33" s="32">
        <v>154</v>
      </c>
      <c r="AN33" s="32">
        <f t="shared" si="13"/>
        <v>3</v>
      </c>
      <c r="AO33" s="60" t="s">
        <v>229</v>
      </c>
      <c r="AP33" s="32">
        <f t="shared" si="14"/>
        <v>320</v>
      </c>
      <c r="AQ33" s="32">
        <v>313</v>
      </c>
      <c r="AR33" s="32">
        <f t="shared" si="15"/>
        <v>7</v>
      </c>
      <c r="AS33" s="59">
        <v>83</v>
      </c>
      <c r="AT33" s="57">
        <v>84</v>
      </c>
      <c r="AU33" s="298">
        <f t="shared" si="16"/>
        <v>-1</v>
      </c>
      <c r="AV33" s="59">
        <v>77</v>
      </c>
      <c r="AW33" s="299">
        <v>77</v>
      </c>
      <c r="AX33" s="32">
        <f t="shared" si="17"/>
        <v>0</v>
      </c>
      <c r="AY33" s="32">
        <f t="shared" si="18"/>
        <v>160</v>
      </c>
      <c r="AZ33" s="32">
        <v>161</v>
      </c>
      <c r="BA33" s="32">
        <f t="shared" si="19"/>
        <v>-1</v>
      </c>
      <c r="BB33" s="60" t="s">
        <v>229</v>
      </c>
      <c r="BC33" s="32">
        <f t="shared" si="20"/>
        <v>480</v>
      </c>
      <c r="BD33" s="32">
        <v>474</v>
      </c>
      <c r="BE33" s="32">
        <f t="shared" si="21"/>
        <v>6</v>
      </c>
      <c r="BF33" s="59">
        <v>0</v>
      </c>
      <c r="BG33" s="59">
        <v>0</v>
      </c>
      <c r="BH33" s="32">
        <f t="shared" si="22"/>
        <v>0</v>
      </c>
      <c r="BI33" s="59">
        <v>23</v>
      </c>
      <c r="BJ33" s="59">
        <v>23</v>
      </c>
      <c r="BK33" s="32">
        <f t="shared" si="23"/>
        <v>0</v>
      </c>
      <c r="BL33" s="32">
        <v>0</v>
      </c>
      <c r="BM33" s="32">
        <v>0</v>
      </c>
      <c r="BN33" s="32">
        <f t="shared" si="24"/>
        <v>0</v>
      </c>
      <c r="BO33" s="60" t="s">
        <v>229</v>
      </c>
      <c r="BP33" s="59">
        <v>8</v>
      </c>
      <c r="BQ33" s="59">
        <v>8</v>
      </c>
      <c r="BR33" s="32">
        <f t="shared" si="25"/>
        <v>0</v>
      </c>
      <c r="BS33" s="59">
        <v>26</v>
      </c>
      <c r="BT33" s="59">
        <v>26</v>
      </c>
      <c r="BU33" s="32">
        <f t="shared" si="26"/>
        <v>0</v>
      </c>
      <c r="BV33" s="32">
        <v>57</v>
      </c>
      <c r="BW33" s="32">
        <v>57</v>
      </c>
      <c r="BX33" s="32">
        <f t="shared" si="27"/>
        <v>0</v>
      </c>
      <c r="BY33" s="32">
        <f t="shared" si="28"/>
        <v>537</v>
      </c>
      <c r="BZ33" s="32">
        <v>531</v>
      </c>
      <c r="CA33" s="61">
        <f t="shared" si="29"/>
        <v>6</v>
      </c>
      <c r="CC33" s="45">
        <f>VLOOKUP($B33,[1]不要かも!$A:$DM,CC$51,FALSE)</f>
        <v>537</v>
      </c>
      <c r="CD33" s="45">
        <f t="shared" si="30"/>
        <v>0</v>
      </c>
    </row>
    <row r="34" spans="2:82" ht="13.5" customHeight="1" x14ac:dyDescent="0.2">
      <c r="B34" s="33" t="s">
        <v>230</v>
      </c>
      <c r="C34" s="45">
        <v>58292</v>
      </c>
      <c r="D34" s="57">
        <v>58496</v>
      </c>
      <c r="E34" s="32">
        <f t="shared" si="1"/>
        <v>-204</v>
      </c>
      <c r="F34" s="58">
        <v>5</v>
      </c>
      <c r="G34" s="59">
        <v>5</v>
      </c>
      <c r="H34" s="32">
        <f t="shared" si="0"/>
        <v>0</v>
      </c>
      <c r="I34" s="59">
        <v>90</v>
      </c>
      <c r="J34" s="59">
        <v>90</v>
      </c>
      <c r="K34" s="32">
        <f t="shared" si="2"/>
        <v>0</v>
      </c>
      <c r="L34" s="59">
        <v>22</v>
      </c>
      <c r="M34" s="59">
        <v>22</v>
      </c>
      <c r="N34" s="32">
        <f t="shared" si="3"/>
        <v>0</v>
      </c>
      <c r="O34" s="60" t="s">
        <v>230</v>
      </c>
      <c r="P34" s="59">
        <v>1</v>
      </c>
      <c r="Q34" s="59">
        <v>1</v>
      </c>
      <c r="R34" s="32">
        <f t="shared" si="4"/>
        <v>0</v>
      </c>
      <c r="S34" s="59">
        <v>3</v>
      </c>
      <c r="T34" s="59">
        <v>3</v>
      </c>
      <c r="U34" s="32">
        <f t="shared" si="5"/>
        <v>0</v>
      </c>
      <c r="V34" s="59">
        <v>3</v>
      </c>
      <c r="W34" s="59">
        <v>3</v>
      </c>
      <c r="X34" s="32">
        <f t="shared" si="6"/>
        <v>0</v>
      </c>
      <c r="Y34" s="59">
        <v>29</v>
      </c>
      <c r="Z34" s="59">
        <v>29</v>
      </c>
      <c r="AA34" s="32">
        <f t="shared" si="7"/>
        <v>0</v>
      </c>
      <c r="AB34" s="60" t="s">
        <v>230</v>
      </c>
      <c r="AC34" s="32">
        <f t="shared" si="8"/>
        <v>153</v>
      </c>
      <c r="AD34" s="32">
        <v>153</v>
      </c>
      <c r="AE34" s="32">
        <f t="shared" si="9"/>
        <v>0</v>
      </c>
      <c r="AF34" s="59">
        <v>79</v>
      </c>
      <c r="AG34" s="59">
        <v>73</v>
      </c>
      <c r="AH34" s="32">
        <f t="shared" si="10"/>
        <v>6</v>
      </c>
      <c r="AI34" s="59">
        <v>31</v>
      </c>
      <c r="AJ34" s="59">
        <v>30</v>
      </c>
      <c r="AK34" s="32">
        <f t="shared" si="11"/>
        <v>1</v>
      </c>
      <c r="AL34" s="32">
        <f t="shared" si="12"/>
        <v>110</v>
      </c>
      <c r="AM34" s="32">
        <v>103</v>
      </c>
      <c r="AN34" s="32">
        <f t="shared" si="13"/>
        <v>7</v>
      </c>
      <c r="AO34" s="60" t="s">
        <v>230</v>
      </c>
      <c r="AP34" s="32">
        <f t="shared" si="14"/>
        <v>263</v>
      </c>
      <c r="AQ34" s="32">
        <v>256</v>
      </c>
      <c r="AR34" s="32">
        <f t="shared" si="15"/>
        <v>7</v>
      </c>
      <c r="AS34" s="59">
        <v>62</v>
      </c>
      <c r="AT34" s="57">
        <v>62</v>
      </c>
      <c r="AU34" s="298">
        <f t="shared" si="16"/>
        <v>0</v>
      </c>
      <c r="AV34" s="59">
        <v>0</v>
      </c>
      <c r="AW34" s="299">
        <v>0</v>
      </c>
      <c r="AX34" s="32">
        <f t="shared" si="17"/>
        <v>0</v>
      </c>
      <c r="AY34" s="32">
        <f t="shared" si="18"/>
        <v>62</v>
      </c>
      <c r="AZ34" s="32">
        <v>62</v>
      </c>
      <c r="BA34" s="32">
        <f t="shared" si="19"/>
        <v>0</v>
      </c>
      <c r="BB34" s="60" t="s">
        <v>230</v>
      </c>
      <c r="BC34" s="32">
        <f t="shared" si="20"/>
        <v>325</v>
      </c>
      <c r="BD34" s="32">
        <v>318</v>
      </c>
      <c r="BE34" s="32">
        <f t="shared" si="21"/>
        <v>7</v>
      </c>
      <c r="BF34" s="59">
        <v>0</v>
      </c>
      <c r="BG34" s="59">
        <v>0</v>
      </c>
      <c r="BH34" s="32">
        <f t="shared" si="22"/>
        <v>0</v>
      </c>
      <c r="BI34" s="59">
        <v>0</v>
      </c>
      <c r="BJ34" s="59">
        <v>0</v>
      </c>
      <c r="BK34" s="32">
        <f t="shared" si="23"/>
        <v>0</v>
      </c>
      <c r="BL34" s="32">
        <v>0</v>
      </c>
      <c r="BM34" s="32">
        <v>0</v>
      </c>
      <c r="BN34" s="32">
        <f t="shared" si="24"/>
        <v>0</v>
      </c>
      <c r="BO34" s="60" t="s">
        <v>230</v>
      </c>
      <c r="BP34" s="59">
        <v>10</v>
      </c>
      <c r="BQ34" s="59">
        <v>10</v>
      </c>
      <c r="BR34" s="32">
        <f t="shared" si="25"/>
        <v>0</v>
      </c>
      <c r="BS34" s="59">
        <v>19</v>
      </c>
      <c r="BT34" s="59">
        <v>19</v>
      </c>
      <c r="BU34" s="32">
        <f t="shared" si="26"/>
        <v>0</v>
      </c>
      <c r="BV34" s="32">
        <v>29</v>
      </c>
      <c r="BW34" s="32">
        <v>29</v>
      </c>
      <c r="BX34" s="32">
        <f t="shared" si="27"/>
        <v>0</v>
      </c>
      <c r="BY34" s="32">
        <f t="shared" si="28"/>
        <v>354</v>
      </c>
      <c r="BZ34" s="32">
        <v>347</v>
      </c>
      <c r="CA34" s="61">
        <f t="shared" si="29"/>
        <v>7</v>
      </c>
      <c r="CC34" s="45">
        <f>VLOOKUP($B34,[1]不要かも!$A:$DM,CC$51,FALSE)</f>
        <v>354</v>
      </c>
      <c r="CD34" s="45">
        <f t="shared" si="30"/>
        <v>0</v>
      </c>
    </row>
    <row r="35" spans="2:82" x14ac:dyDescent="0.2">
      <c r="B35" s="34" t="s">
        <v>231</v>
      </c>
      <c r="C35" s="45">
        <v>51579</v>
      </c>
      <c r="D35" s="62">
        <v>52299</v>
      </c>
      <c r="E35" s="32">
        <f t="shared" si="1"/>
        <v>-720</v>
      </c>
      <c r="F35" s="63">
        <v>5</v>
      </c>
      <c r="G35" s="64">
        <v>5</v>
      </c>
      <c r="H35" s="65">
        <f t="shared" si="0"/>
        <v>0</v>
      </c>
      <c r="I35" s="64">
        <v>76</v>
      </c>
      <c r="J35" s="64">
        <v>74</v>
      </c>
      <c r="K35" s="65">
        <f t="shared" si="2"/>
        <v>2</v>
      </c>
      <c r="L35" s="64">
        <v>18</v>
      </c>
      <c r="M35" s="64">
        <v>20</v>
      </c>
      <c r="N35" s="65">
        <f t="shared" si="3"/>
        <v>-2</v>
      </c>
      <c r="O35" s="66" t="s">
        <v>231</v>
      </c>
      <c r="P35" s="64">
        <v>0</v>
      </c>
      <c r="Q35" s="64">
        <v>0</v>
      </c>
      <c r="R35" s="65">
        <f t="shared" si="4"/>
        <v>0</v>
      </c>
      <c r="S35" s="64">
        <v>10</v>
      </c>
      <c r="T35" s="64">
        <v>9</v>
      </c>
      <c r="U35" s="65">
        <f t="shared" si="5"/>
        <v>1</v>
      </c>
      <c r="V35" s="64">
        <v>7</v>
      </c>
      <c r="W35" s="64">
        <v>7</v>
      </c>
      <c r="X35" s="65">
        <f t="shared" si="6"/>
        <v>0</v>
      </c>
      <c r="Y35" s="64">
        <v>24</v>
      </c>
      <c r="Z35" s="64">
        <v>26</v>
      </c>
      <c r="AA35" s="65">
        <f t="shared" si="7"/>
        <v>-2</v>
      </c>
      <c r="AB35" s="66" t="s">
        <v>231</v>
      </c>
      <c r="AC35" s="65">
        <f t="shared" si="8"/>
        <v>140</v>
      </c>
      <c r="AD35" s="65">
        <v>141</v>
      </c>
      <c r="AE35" s="65">
        <f t="shared" si="9"/>
        <v>-1</v>
      </c>
      <c r="AF35" s="64">
        <v>91</v>
      </c>
      <c r="AG35" s="64">
        <v>91</v>
      </c>
      <c r="AH35" s="65">
        <f t="shared" si="10"/>
        <v>0</v>
      </c>
      <c r="AI35" s="64">
        <v>40</v>
      </c>
      <c r="AJ35" s="64">
        <v>40</v>
      </c>
      <c r="AK35" s="65">
        <f t="shared" si="11"/>
        <v>0</v>
      </c>
      <c r="AL35" s="65">
        <f t="shared" si="12"/>
        <v>131</v>
      </c>
      <c r="AM35" s="65">
        <v>131</v>
      </c>
      <c r="AN35" s="65">
        <f t="shared" si="13"/>
        <v>0</v>
      </c>
      <c r="AO35" s="66" t="s">
        <v>231</v>
      </c>
      <c r="AP35" s="65">
        <f t="shared" si="14"/>
        <v>271</v>
      </c>
      <c r="AQ35" s="65">
        <v>272</v>
      </c>
      <c r="AR35" s="65">
        <f t="shared" si="15"/>
        <v>-1</v>
      </c>
      <c r="AS35" s="64">
        <v>51</v>
      </c>
      <c r="AT35" s="62">
        <v>53</v>
      </c>
      <c r="AU35" s="300">
        <f t="shared" si="16"/>
        <v>-2</v>
      </c>
      <c r="AV35" s="64">
        <v>0</v>
      </c>
      <c r="AW35" s="301">
        <v>0</v>
      </c>
      <c r="AX35" s="65">
        <f t="shared" si="17"/>
        <v>0</v>
      </c>
      <c r="AY35" s="65">
        <f t="shared" si="18"/>
        <v>51</v>
      </c>
      <c r="AZ35" s="65">
        <v>53</v>
      </c>
      <c r="BA35" s="65">
        <f t="shared" si="19"/>
        <v>-2</v>
      </c>
      <c r="BB35" s="66" t="s">
        <v>231</v>
      </c>
      <c r="BC35" s="65">
        <f t="shared" si="20"/>
        <v>322</v>
      </c>
      <c r="BD35" s="65">
        <v>325</v>
      </c>
      <c r="BE35" s="65">
        <f t="shared" si="21"/>
        <v>-3</v>
      </c>
      <c r="BF35" s="64">
        <v>0</v>
      </c>
      <c r="BG35" s="64">
        <v>0</v>
      </c>
      <c r="BH35" s="65">
        <f t="shared" si="22"/>
        <v>0</v>
      </c>
      <c r="BI35" s="64">
        <v>0</v>
      </c>
      <c r="BJ35" s="64">
        <v>0</v>
      </c>
      <c r="BK35" s="65">
        <f t="shared" si="23"/>
        <v>0</v>
      </c>
      <c r="BL35" s="65">
        <v>0</v>
      </c>
      <c r="BM35" s="65">
        <v>0</v>
      </c>
      <c r="BN35" s="65">
        <f t="shared" si="24"/>
        <v>0</v>
      </c>
      <c r="BO35" s="66" t="s">
        <v>231</v>
      </c>
      <c r="BP35" s="64">
        <v>8</v>
      </c>
      <c r="BQ35" s="64">
        <v>8</v>
      </c>
      <c r="BR35" s="65">
        <f t="shared" si="25"/>
        <v>0</v>
      </c>
      <c r="BS35" s="64">
        <v>28</v>
      </c>
      <c r="BT35" s="64">
        <v>30</v>
      </c>
      <c r="BU35" s="65">
        <f t="shared" si="26"/>
        <v>-2</v>
      </c>
      <c r="BV35" s="65">
        <v>36</v>
      </c>
      <c r="BW35" s="65">
        <v>38</v>
      </c>
      <c r="BX35" s="65">
        <f t="shared" si="27"/>
        <v>-2</v>
      </c>
      <c r="BY35" s="65">
        <f t="shared" si="28"/>
        <v>358</v>
      </c>
      <c r="BZ35" s="65">
        <v>363</v>
      </c>
      <c r="CA35" s="67">
        <f t="shared" si="29"/>
        <v>-5</v>
      </c>
      <c r="CC35" s="45">
        <f>VLOOKUP($B35,[1]不要かも!$A:$DM,CC$51,FALSE)</f>
        <v>358</v>
      </c>
      <c r="CD35" s="45">
        <f t="shared" si="30"/>
        <v>0</v>
      </c>
    </row>
    <row r="36" spans="2:82" ht="13.5" customHeight="1" x14ac:dyDescent="0.2">
      <c r="B36" s="35" t="s">
        <v>232</v>
      </c>
      <c r="C36" s="36">
        <f>SUM(C5:C35)</f>
        <v>5046141</v>
      </c>
      <c r="D36" s="36">
        <f t="shared" ref="D36:E36" si="31">SUM(D5:D35)</f>
        <v>5065522</v>
      </c>
      <c r="E36" s="36">
        <f t="shared" si="31"/>
        <v>-19381</v>
      </c>
      <c r="F36" s="36">
        <v>255</v>
      </c>
      <c r="G36" s="36">
        <v>256</v>
      </c>
      <c r="H36" s="36">
        <f t="shared" ref="H36:N36" si="32">SUM(H5:H35)</f>
        <v>-1</v>
      </c>
      <c r="I36" s="36">
        <v>5309</v>
      </c>
      <c r="J36" s="36">
        <v>5224</v>
      </c>
      <c r="K36" s="36">
        <f t="shared" si="32"/>
        <v>85</v>
      </c>
      <c r="L36" s="36">
        <v>1492</v>
      </c>
      <c r="M36" s="36">
        <v>1487</v>
      </c>
      <c r="N36" s="36">
        <f t="shared" si="32"/>
        <v>5</v>
      </c>
      <c r="O36" s="68" t="s">
        <v>232</v>
      </c>
      <c r="P36" s="36">
        <v>57</v>
      </c>
      <c r="Q36" s="36">
        <v>54</v>
      </c>
      <c r="R36" s="36">
        <f t="shared" ref="R36:AA36" si="33">SUM(R5:R35)</f>
        <v>3</v>
      </c>
      <c r="S36" s="36">
        <v>256</v>
      </c>
      <c r="T36" s="36">
        <v>250</v>
      </c>
      <c r="U36" s="36">
        <f t="shared" si="33"/>
        <v>6</v>
      </c>
      <c r="V36" s="36">
        <v>310</v>
      </c>
      <c r="W36" s="36">
        <v>308</v>
      </c>
      <c r="X36" s="36">
        <f t="shared" si="33"/>
        <v>2</v>
      </c>
      <c r="Y36" s="36">
        <v>2950</v>
      </c>
      <c r="Z36" s="36">
        <v>2903</v>
      </c>
      <c r="AA36" s="36">
        <f t="shared" si="33"/>
        <v>47</v>
      </c>
      <c r="AB36" s="68" t="s">
        <v>232</v>
      </c>
      <c r="AC36" s="36">
        <f>SUM(AC5:AC35)</f>
        <v>10629</v>
      </c>
      <c r="AD36" s="36">
        <v>10482</v>
      </c>
      <c r="AE36" s="36">
        <f t="shared" ref="AE36:AN36" si="34">SUM(AE5:AE35)</f>
        <v>147</v>
      </c>
      <c r="AF36" s="36">
        <v>8194</v>
      </c>
      <c r="AG36" s="36">
        <v>8111</v>
      </c>
      <c r="AH36" s="36">
        <f t="shared" si="34"/>
        <v>83</v>
      </c>
      <c r="AI36" s="36">
        <v>3538</v>
      </c>
      <c r="AJ36" s="36">
        <v>3614</v>
      </c>
      <c r="AK36" s="36">
        <f t="shared" si="34"/>
        <v>-76</v>
      </c>
      <c r="AL36" s="36">
        <f t="shared" si="34"/>
        <v>11732</v>
      </c>
      <c r="AM36" s="36">
        <v>11725</v>
      </c>
      <c r="AN36" s="36">
        <f t="shared" si="34"/>
        <v>7</v>
      </c>
      <c r="AO36" s="68" t="s">
        <v>232</v>
      </c>
      <c r="AP36" s="36">
        <f>SUM(AP5:AP35)</f>
        <v>22361</v>
      </c>
      <c r="AQ36" s="36">
        <v>22207</v>
      </c>
      <c r="AR36" s="36">
        <f t="shared" ref="AR36:BA36" si="35">SUM(AR5:AR35)</f>
        <v>154</v>
      </c>
      <c r="AS36" s="36">
        <v>4474</v>
      </c>
      <c r="AT36" s="281">
        <v>4424</v>
      </c>
      <c r="AU36" s="302">
        <f t="shared" si="35"/>
        <v>50</v>
      </c>
      <c r="AV36" s="36">
        <v>3497</v>
      </c>
      <c r="AW36" s="37">
        <v>3489</v>
      </c>
      <c r="AX36" s="36">
        <f t="shared" si="35"/>
        <v>8</v>
      </c>
      <c r="AY36" s="36">
        <f t="shared" si="35"/>
        <v>7971</v>
      </c>
      <c r="AZ36" s="36">
        <v>7913</v>
      </c>
      <c r="BA36" s="36">
        <f t="shared" si="35"/>
        <v>58</v>
      </c>
      <c r="BB36" s="68" t="s">
        <v>232</v>
      </c>
      <c r="BC36" s="36">
        <f>SUM(BC5:BC35)</f>
        <v>30332</v>
      </c>
      <c r="BD36" s="36">
        <v>30120</v>
      </c>
      <c r="BE36" s="36">
        <f t="shared" ref="BE36:BN36" si="36">SUM(BE5:BE35)</f>
        <v>212</v>
      </c>
      <c r="BF36" s="36">
        <v>4401</v>
      </c>
      <c r="BG36" s="36">
        <v>4446</v>
      </c>
      <c r="BH36" s="36">
        <f t="shared" si="36"/>
        <v>-45</v>
      </c>
      <c r="BI36" s="36">
        <v>1257</v>
      </c>
      <c r="BJ36" s="36">
        <v>1267</v>
      </c>
      <c r="BK36" s="36">
        <f t="shared" si="36"/>
        <v>-10</v>
      </c>
      <c r="BL36" s="36">
        <v>197</v>
      </c>
      <c r="BM36" s="36">
        <v>200</v>
      </c>
      <c r="BN36" s="36">
        <f t="shared" si="36"/>
        <v>-3</v>
      </c>
      <c r="BO36" s="68" t="s">
        <v>232</v>
      </c>
      <c r="BP36" s="36">
        <v>840</v>
      </c>
      <c r="BQ36" s="36">
        <v>847</v>
      </c>
      <c r="BR36" s="36">
        <f t="shared" ref="BR36:CA36" si="37">SUM(BR5:BR35)</f>
        <v>-7</v>
      </c>
      <c r="BS36" s="36">
        <v>1357</v>
      </c>
      <c r="BT36" s="36">
        <v>1363</v>
      </c>
      <c r="BU36" s="36">
        <f t="shared" si="37"/>
        <v>-6</v>
      </c>
      <c r="BV36" s="36">
        <v>8052</v>
      </c>
      <c r="BW36" s="36">
        <v>8123</v>
      </c>
      <c r="BX36" s="36">
        <f t="shared" si="37"/>
        <v>-71</v>
      </c>
      <c r="BY36" s="36">
        <f t="shared" si="37"/>
        <v>38384</v>
      </c>
      <c r="BZ36" s="36">
        <v>38243</v>
      </c>
      <c r="CA36" s="37">
        <f t="shared" si="37"/>
        <v>141</v>
      </c>
      <c r="CC36" s="45">
        <f t="shared" ref="CC36" si="38">SUM(CC5:CC35)</f>
        <v>38384</v>
      </c>
      <c r="CD36" s="45">
        <f>BY36-CC36</f>
        <v>0</v>
      </c>
    </row>
    <row r="37" spans="2:82" x14ac:dyDescent="0.2">
      <c r="B37" s="33" t="s">
        <v>233</v>
      </c>
      <c r="C37" s="45">
        <v>31646</v>
      </c>
      <c r="D37" s="59">
        <v>31916</v>
      </c>
      <c r="E37" s="32">
        <f>C37-D37</f>
        <v>-270</v>
      </c>
      <c r="F37" s="59">
        <v>3</v>
      </c>
      <c r="G37" s="59">
        <v>3</v>
      </c>
      <c r="H37" s="32">
        <f t="shared" ref="H37:H46" si="39">F37-G37</f>
        <v>0</v>
      </c>
      <c r="I37" s="59">
        <v>53</v>
      </c>
      <c r="J37" s="59">
        <v>49</v>
      </c>
      <c r="K37" s="32">
        <f>I37-J37</f>
        <v>4</v>
      </c>
      <c r="L37" s="59">
        <v>12</v>
      </c>
      <c r="M37" s="59">
        <v>12</v>
      </c>
      <c r="N37" s="32">
        <f>L37-M37</f>
        <v>0</v>
      </c>
      <c r="O37" s="60" t="s">
        <v>233</v>
      </c>
      <c r="P37" s="59">
        <v>0</v>
      </c>
      <c r="Q37" s="59">
        <v>0</v>
      </c>
      <c r="R37" s="32">
        <f>P37-Q37</f>
        <v>0</v>
      </c>
      <c r="S37" s="59">
        <v>3</v>
      </c>
      <c r="T37" s="59">
        <v>4</v>
      </c>
      <c r="U37" s="32">
        <f>S37-T37</f>
        <v>-1</v>
      </c>
      <c r="V37" s="59">
        <v>3</v>
      </c>
      <c r="W37" s="59">
        <v>3</v>
      </c>
      <c r="X37" s="32">
        <f>V37-W37</f>
        <v>0</v>
      </c>
      <c r="Y37" s="59">
        <v>14</v>
      </c>
      <c r="Z37" s="59">
        <v>14</v>
      </c>
      <c r="AA37" s="32">
        <f>Y37-Z37</f>
        <v>0</v>
      </c>
      <c r="AB37" s="60" t="s">
        <v>233</v>
      </c>
      <c r="AC37" s="32">
        <f t="shared" ref="AC37:AC46" si="40">F37+I37+L37+P37+S37+V37+Y37</f>
        <v>88</v>
      </c>
      <c r="AD37" s="32">
        <v>85</v>
      </c>
      <c r="AE37" s="32">
        <f>AC37-AD37</f>
        <v>3</v>
      </c>
      <c r="AF37" s="59">
        <v>44</v>
      </c>
      <c r="AG37" s="59">
        <v>46</v>
      </c>
      <c r="AH37" s="32">
        <f>AF37-AG37</f>
        <v>-2</v>
      </c>
      <c r="AI37" s="59">
        <v>22</v>
      </c>
      <c r="AJ37" s="59">
        <v>20</v>
      </c>
      <c r="AK37" s="32">
        <f>AI37-AJ37</f>
        <v>2</v>
      </c>
      <c r="AL37" s="32">
        <f>AF37+AI37</f>
        <v>66</v>
      </c>
      <c r="AM37" s="32">
        <v>66</v>
      </c>
      <c r="AN37" s="32">
        <f>AL37-AM37</f>
        <v>0</v>
      </c>
      <c r="AO37" s="60" t="s">
        <v>233</v>
      </c>
      <c r="AP37" s="32">
        <f t="shared" ref="AP37:AP46" si="41">AC37+AL37</f>
        <v>154</v>
      </c>
      <c r="AQ37" s="32">
        <v>151</v>
      </c>
      <c r="AR37" s="32">
        <f>AP37-AQ37</f>
        <v>3</v>
      </c>
      <c r="AS37" s="59">
        <v>37</v>
      </c>
      <c r="AT37" s="57">
        <v>39</v>
      </c>
      <c r="AU37" s="298">
        <f>AS37-AT37</f>
        <v>-2</v>
      </c>
      <c r="AV37" s="59">
        <v>46</v>
      </c>
      <c r="AW37" s="299">
        <v>45</v>
      </c>
      <c r="AX37" s="32">
        <f>AV37-AW37</f>
        <v>1</v>
      </c>
      <c r="AY37" s="32">
        <f>AS37+AV37</f>
        <v>83</v>
      </c>
      <c r="AZ37" s="32">
        <v>84</v>
      </c>
      <c r="BA37" s="32">
        <f>AY37-AZ37</f>
        <v>-1</v>
      </c>
      <c r="BB37" s="60" t="s">
        <v>233</v>
      </c>
      <c r="BC37" s="32">
        <f t="shared" ref="BC37:BC46" si="42">AP37+AY37</f>
        <v>237</v>
      </c>
      <c r="BD37" s="32">
        <v>235</v>
      </c>
      <c r="BE37" s="32">
        <f>BC37-BD37</f>
        <v>2</v>
      </c>
      <c r="BF37" s="59">
        <v>0</v>
      </c>
      <c r="BG37" s="59">
        <v>0</v>
      </c>
      <c r="BH37" s="32">
        <f>BF37-BG37</f>
        <v>0</v>
      </c>
      <c r="BI37" s="59">
        <v>11</v>
      </c>
      <c r="BJ37" s="59">
        <v>10</v>
      </c>
      <c r="BK37" s="32">
        <f>BI37-BJ37</f>
        <v>1</v>
      </c>
      <c r="BL37" s="32">
        <v>0</v>
      </c>
      <c r="BM37" s="32">
        <v>0</v>
      </c>
      <c r="BN37" s="32">
        <f>BL37-BM37</f>
        <v>0</v>
      </c>
      <c r="BO37" s="60" t="s">
        <v>233</v>
      </c>
      <c r="BP37" s="59">
        <v>5</v>
      </c>
      <c r="BQ37" s="59">
        <v>5</v>
      </c>
      <c r="BR37" s="32">
        <f>BP37-BQ37</f>
        <v>0</v>
      </c>
      <c r="BS37" s="59">
        <v>15</v>
      </c>
      <c r="BT37" s="59">
        <v>15</v>
      </c>
      <c r="BU37" s="32">
        <f>BS37-BT37</f>
        <v>0</v>
      </c>
      <c r="BV37" s="32">
        <v>31</v>
      </c>
      <c r="BW37" s="32">
        <v>30</v>
      </c>
      <c r="BX37" s="32">
        <f>BV37-BW37</f>
        <v>1</v>
      </c>
      <c r="BY37" s="32">
        <f t="shared" ref="BY37:BY46" si="43">BC37+BV37</f>
        <v>268</v>
      </c>
      <c r="BZ37" s="32">
        <v>265</v>
      </c>
      <c r="CA37" s="61">
        <f>BY37-BZ37</f>
        <v>3</v>
      </c>
      <c r="CC37" s="45">
        <f>VLOOKUP($B37,[1]不要かも!$A:$DM,CC$51,FALSE)</f>
        <v>268</v>
      </c>
      <c r="CD37" s="45">
        <f t="shared" ref="CD37:CD48" si="44">BY37-CC37</f>
        <v>0</v>
      </c>
    </row>
    <row r="38" spans="2:82" x14ac:dyDescent="0.2">
      <c r="B38" s="33" t="s">
        <v>234</v>
      </c>
      <c r="C38" s="45">
        <v>18526</v>
      </c>
      <c r="D38" s="59">
        <v>19093</v>
      </c>
      <c r="E38" s="32">
        <f t="shared" ref="E38:E46" si="45">C38-D38</f>
        <v>-567</v>
      </c>
      <c r="F38" s="59">
        <v>2</v>
      </c>
      <c r="G38" s="59">
        <v>3</v>
      </c>
      <c r="H38" s="32">
        <f t="shared" si="39"/>
        <v>-1</v>
      </c>
      <c r="I38" s="59">
        <v>35</v>
      </c>
      <c r="J38" s="59">
        <v>34</v>
      </c>
      <c r="K38" s="32">
        <f t="shared" ref="K38:K46" si="46">I38-J38</f>
        <v>1</v>
      </c>
      <c r="L38" s="59">
        <v>10</v>
      </c>
      <c r="M38" s="59">
        <v>10</v>
      </c>
      <c r="N38" s="32">
        <f t="shared" ref="N38:N46" si="47">L38-M38</f>
        <v>0</v>
      </c>
      <c r="O38" s="60" t="s">
        <v>234</v>
      </c>
      <c r="P38" s="59">
        <v>0</v>
      </c>
      <c r="Q38" s="59">
        <v>0</v>
      </c>
      <c r="R38" s="32">
        <f t="shared" ref="R38:R46" si="48">P38-Q38</f>
        <v>0</v>
      </c>
      <c r="S38" s="59">
        <v>5</v>
      </c>
      <c r="T38" s="59">
        <v>6</v>
      </c>
      <c r="U38" s="32">
        <f t="shared" ref="U38:U46" si="49">S38-T38</f>
        <v>-1</v>
      </c>
      <c r="V38" s="59">
        <v>2</v>
      </c>
      <c r="W38" s="59">
        <v>3</v>
      </c>
      <c r="X38" s="32">
        <f t="shared" ref="X38:X46" si="50">V38-W38</f>
        <v>-1</v>
      </c>
      <c r="Y38" s="59">
        <v>9</v>
      </c>
      <c r="Z38" s="59">
        <v>9</v>
      </c>
      <c r="AA38" s="32">
        <f t="shared" ref="AA38:AA46" si="51">Y38-Z38</f>
        <v>0</v>
      </c>
      <c r="AB38" s="60" t="s">
        <v>234</v>
      </c>
      <c r="AC38" s="32">
        <f t="shared" si="40"/>
        <v>63</v>
      </c>
      <c r="AD38" s="32">
        <v>65</v>
      </c>
      <c r="AE38" s="32">
        <f t="shared" ref="AE38:AE46" si="52">AC38-AD38</f>
        <v>-2</v>
      </c>
      <c r="AF38" s="59">
        <v>34</v>
      </c>
      <c r="AG38" s="59">
        <v>35</v>
      </c>
      <c r="AH38" s="32">
        <f t="shared" ref="AH38:AH46" si="53">AF38-AG38</f>
        <v>-1</v>
      </c>
      <c r="AI38" s="59">
        <v>17</v>
      </c>
      <c r="AJ38" s="59">
        <v>19</v>
      </c>
      <c r="AK38" s="32">
        <f t="shared" ref="AK38:AK46" si="54">AI38-AJ38</f>
        <v>-2</v>
      </c>
      <c r="AL38" s="32">
        <f t="shared" ref="AL38:AL46" si="55">AF38+AI38</f>
        <v>51</v>
      </c>
      <c r="AM38" s="32">
        <v>54</v>
      </c>
      <c r="AN38" s="32">
        <f t="shared" ref="AN38:AN46" si="56">AL38-AM38</f>
        <v>-3</v>
      </c>
      <c r="AO38" s="60" t="s">
        <v>234</v>
      </c>
      <c r="AP38" s="32">
        <f t="shared" si="41"/>
        <v>114</v>
      </c>
      <c r="AQ38" s="32">
        <v>119</v>
      </c>
      <c r="AR38" s="32">
        <f t="shared" ref="AR38:AR46" si="57">AP38-AQ38</f>
        <v>-5</v>
      </c>
      <c r="AS38" s="59">
        <v>35</v>
      </c>
      <c r="AT38" s="57">
        <v>33</v>
      </c>
      <c r="AU38" s="298">
        <f t="shared" ref="AU38:AU46" si="58">AS38-AT38</f>
        <v>2</v>
      </c>
      <c r="AV38" s="59">
        <v>0</v>
      </c>
      <c r="AW38" s="299">
        <v>0</v>
      </c>
      <c r="AX38" s="32">
        <f t="shared" ref="AX38:AX46" si="59">AV38-AW38</f>
        <v>0</v>
      </c>
      <c r="AY38" s="32">
        <f t="shared" ref="AY38:AY46" si="60">AS38+AV38</f>
        <v>35</v>
      </c>
      <c r="AZ38" s="32">
        <v>33</v>
      </c>
      <c r="BA38" s="32">
        <f t="shared" ref="BA38:BA46" si="61">AY38-AZ38</f>
        <v>2</v>
      </c>
      <c r="BB38" s="60" t="s">
        <v>234</v>
      </c>
      <c r="BC38" s="32">
        <f t="shared" si="42"/>
        <v>149</v>
      </c>
      <c r="BD38" s="32">
        <v>152</v>
      </c>
      <c r="BE38" s="32">
        <f t="shared" ref="BE38:BE46" si="62">BC38-BD38</f>
        <v>-3</v>
      </c>
      <c r="BF38" s="59">
        <v>3</v>
      </c>
      <c r="BG38" s="59">
        <v>3</v>
      </c>
      <c r="BH38" s="32">
        <f t="shared" ref="BH38:BH46" si="63">BF38-BG38</f>
        <v>0</v>
      </c>
      <c r="BI38" s="59">
        <v>0</v>
      </c>
      <c r="BJ38" s="59">
        <v>0</v>
      </c>
      <c r="BK38" s="32">
        <f t="shared" ref="BK38:BK46" si="64">BI38-BJ38</f>
        <v>0</v>
      </c>
      <c r="BL38" s="32">
        <v>0</v>
      </c>
      <c r="BM38" s="32">
        <v>0</v>
      </c>
      <c r="BN38" s="32">
        <f t="shared" ref="BN38:BN46" si="65">BL38-BM38</f>
        <v>0</v>
      </c>
      <c r="BO38" s="60" t="s">
        <v>234</v>
      </c>
      <c r="BP38" s="59">
        <v>3</v>
      </c>
      <c r="BQ38" s="59">
        <v>3</v>
      </c>
      <c r="BR38" s="32">
        <f t="shared" ref="BR38:BR46" si="66">BP38-BQ38</f>
        <v>0</v>
      </c>
      <c r="BS38" s="59">
        <v>8</v>
      </c>
      <c r="BT38" s="59">
        <v>8</v>
      </c>
      <c r="BU38" s="32">
        <f t="shared" ref="BU38:BU46" si="67">BS38-BT38</f>
        <v>0</v>
      </c>
      <c r="BV38" s="32">
        <v>14</v>
      </c>
      <c r="BW38" s="32">
        <v>14</v>
      </c>
      <c r="BX38" s="32">
        <f t="shared" ref="BX38:BX46" si="68">BV38-BW38</f>
        <v>0</v>
      </c>
      <c r="BY38" s="32">
        <f t="shared" si="43"/>
        <v>163</v>
      </c>
      <c r="BZ38" s="32">
        <v>166</v>
      </c>
      <c r="CA38" s="61">
        <f t="shared" ref="CA38:CA46" si="69">BY38-BZ38</f>
        <v>-3</v>
      </c>
      <c r="CC38" s="45">
        <f>VLOOKUP($B38,[1]不要かも!$A:$DM,CC$51,FALSE)</f>
        <v>163</v>
      </c>
      <c r="CD38" s="45">
        <f t="shared" si="44"/>
        <v>0</v>
      </c>
    </row>
    <row r="39" spans="2:82" x14ac:dyDescent="0.2">
      <c r="B39" s="33" t="s">
        <v>235</v>
      </c>
      <c r="C39" s="45">
        <v>9267</v>
      </c>
      <c r="D39" s="59">
        <v>9701</v>
      </c>
      <c r="E39" s="32">
        <f t="shared" si="45"/>
        <v>-434</v>
      </c>
      <c r="F39" s="59">
        <v>3</v>
      </c>
      <c r="G39" s="59">
        <v>3</v>
      </c>
      <c r="H39" s="32">
        <f t="shared" si="39"/>
        <v>0</v>
      </c>
      <c r="I39" s="59">
        <v>25</v>
      </c>
      <c r="J39" s="59">
        <v>25</v>
      </c>
      <c r="K39" s="32">
        <f t="shared" si="46"/>
        <v>0</v>
      </c>
      <c r="L39" s="59">
        <v>6</v>
      </c>
      <c r="M39" s="59">
        <v>5</v>
      </c>
      <c r="N39" s="32">
        <f t="shared" si="47"/>
        <v>1</v>
      </c>
      <c r="O39" s="60" t="s">
        <v>235</v>
      </c>
      <c r="P39" s="59">
        <v>0</v>
      </c>
      <c r="Q39" s="59">
        <v>0</v>
      </c>
      <c r="R39" s="32">
        <f t="shared" si="48"/>
        <v>0</v>
      </c>
      <c r="S39" s="59">
        <v>8</v>
      </c>
      <c r="T39" s="59">
        <v>8</v>
      </c>
      <c r="U39" s="32">
        <f t="shared" si="49"/>
        <v>0</v>
      </c>
      <c r="V39" s="59">
        <v>0</v>
      </c>
      <c r="W39" s="59">
        <v>0</v>
      </c>
      <c r="X39" s="32">
        <f t="shared" si="50"/>
        <v>0</v>
      </c>
      <c r="Y39" s="59">
        <v>5</v>
      </c>
      <c r="Z39" s="59">
        <v>3</v>
      </c>
      <c r="AA39" s="32">
        <f t="shared" si="51"/>
        <v>2</v>
      </c>
      <c r="AB39" s="60" t="s">
        <v>235</v>
      </c>
      <c r="AC39" s="32">
        <f t="shared" si="40"/>
        <v>47</v>
      </c>
      <c r="AD39" s="32">
        <v>44</v>
      </c>
      <c r="AE39" s="32">
        <f t="shared" si="52"/>
        <v>3</v>
      </c>
      <c r="AF39" s="59">
        <v>21</v>
      </c>
      <c r="AG39" s="59">
        <v>20</v>
      </c>
      <c r="AH39" s="32">
        <f t="shared" si="53"/>
        <v>1</v>
      </c>
      <c r="AI39" s="59">
        <v>8</v>
      </c>
      <c r="AJ39" s="59">
        <v>6</v>
      </c>
      <c r="AK39" s="32">
        <f t="shared" si="54"/>
        <v>2</v>
      </c>
      <c r="AL39" s="32">
        <f t="shared" si="55"/>
        <v>29</v>
      </c>
      <c r="AM39" s="32">
        <v>26</v>
      </c>
      <c r="AN39" s="32">
        <f t="shared" si="56"/>
        <v>3</v>
      </c>
      <c r="AO39" s="60" t="s">
        <v>235</v>
      </c>
      <c r="AP39" s="32">
        <f t="shared" si="41"/>
        <v>76</v>
      </c>
      <c r="AQ39" s="32">
        <v>70</v>
      </c>
      <c r="AR39" s="32">
        <f t="shared" si="57"/>
        <v>6</v>
      </c>
      <c r="AS39" s="59">
        <v>16</v>
      </c>
      <c r="AT39" s="57">
        <v>15</v>
      </c>
      <c r="AU39" s="298">
        <f t="shared" si="58"/>
        <v>1</v>
      </c>
      <c r="AV39" s="59">
        <v>0</v>
      </c>
      <c r="AW39" s="299">
        <v>0</v>
      </c>
      <c r="AX39" s="32">
        <f t="shared" si="59"/>
        <v>0</v>
      </c>
      <c r="AY39" s="32">
        <f t="shared" si="60"/>
        <v>16</v>
      </c>
      <c r="AZ39" s="32">
        <v>15</v>
      </c>
      <c r="BA39" s="32">
        <f t="shared" si="61"/>
        <v>1</v>
      </c>
      <c r="BB39" s="60" t="s">
        <v>235</v>
      </c>
      <c r="BC39" s="32">
        <f t="shared" si="42"/>
        <v>92</v>
      </c>
      <c r="BD39" s="32">
        <v>85</v>
      </c>
      <c r="BE39" s="32">
        <f t="shared" si="62"/>
        <v>7</v>
      </c>
      <c r="BF39" s="59">
        <v>1</v>
      </c>
      <c r="BG39" s="59">
        <v>2</v>
      </c>
      <c r="BH39" s="32">
        <f t="shared" si="63"/>
        <v>-1</v>
      </c>
      <c r="BI39" s="59">
        <v>4</v>
      </c>
      <c r="BJ39" s="59">
        <v>4</v>
      </c>
      <c r="BK39" s="32">
        <f t="shared" si="64"/>
        <v>0</v>
      </c>
      <c r="BL39" s="32">
        <v>0</v>
      </c>
      <c r="BM39" s="32">
        <v>0</v>
      </c>
      <c r="BN39" s="32">
        <f t="shared" si="65"/>
        <v>0</v>
      </c>
      <c r="BO39" s="60" t="s">
        <v>235</v>
      </c>
      <c r="BP39" s="59">
        <v>4</v>
      </c>
      <c r="BQ39" s="59">
        <v>3</v>
      </c>
      <c r="BR39" s="32">
        <f t="shared" si="66"/>
        <v>1</v>
      </c>
      <c r="BS39" s="59">
        <v>12</v>
      </c>
      <c r="BT39" s="59">
        <v>9</v>
      </c>
      <c r="BU39" s="32">
        <f t="shared" si="67"/>
        <v>3</v>
      </c>
      <c r="BV39" s="32">
        <v>21</v>
      </c>
      <c r="BW39" s="32">
        <v>18</v>
      </c>
      <c r="BX39" s="32">
        <f t="shared" si="68"/>
        <v>3</v>
      </c>
      <c r="BY39" s="32">
        <f t="shared" si="43"/>
        <v>113</v>
      </c>
      <c r="BZ39" s="32">
        <v>103</v>
      </c>
      <c r="CA39" s="61">
        <f t="shared" si="69"/>
        <v>10</v>
      </c>
      <c r="CC39" s="45">
        <f>VLOOKUP($B39,[1]不要かも!$A:$DM,CC$51,FALSE)</f>
        <v>113</v>
      </c>
      <c r="CD39" s="45">
        <f t="shared" si="44"/>
        <v>0</v>
      </c>
    </row>
    <row r="40" spans="2:82" x14ac:dyDescent="0.2">
      <c r="B40" s="33" t="s">
        <v>236</v>
      </c>
      <c r="C40" s="45">
        <v>16675</v>
      </c>
      <c r="D40" s="59">
        <v>16932</v>
      </c>
      <c r="E40" s="32">
        <f t="shared" si="45"/>
        <v>-257</v>
      </c>
      <c r="F40" s="59">
        <v>3</v>
      </c>
      <c r="G40" s="59">
        <v>3</v>
      </c>
      <c r="H40" s="32">
        <f t="shared" si="39"/>
        <v>0</v>
      </c>
      <c r="I40" s="59">
        <v>36</v>
      </c>
      <c r="J40" s="59">
        <v>35</v>
      </c>
      <c r="K40" s="32">
        <f t="shared" si="46"/>
        <v>1</v>
      </c>
      <c r="L40" s="59">
        <v>9</v>
      </c>
      <c r="M40" s="59">
        <v>9</v>
      </c>
      <c r="N40" s="32">
        <f t="shared" si="47"/>
        <v>0</v>
      </c>
      <c r="O40" s="60" t="s">
        <v>236</v>
      </c>
      <c r="P40" s="59">
        <v>0</v>
      </c>
      <c r="Q40" s="59">
        <v>1</v>
      </c>
      <c r="R40" s="32">
        <f t="shared" si="48"/>
        <v>-1</v>
      </c>
      <c r="S40" s="59">
        <v>2</v>
      </c>
      <c r="T40" s="59">
        <v>1</v>
      </c>
      <c r="U40" s="32">
        <f t="shared" si="49"/>
        <v>1</v>
      </c>
      <c r="V40" s="59">
        <v>1</v>
      </c>
      <c r="W40" s="59">
        <v>2</v>
      </c>
      <c r="X40" s="32">
        <f t="shared" si="50"/>
        <v>-1</v>
      </c>
      <c r="Y40" s="59">
        <v>8</v>
      </c>
      <c r="Z40" s="59">
        <v>6</v>
      </c>
      <c r="AA40" s="32">
        <f t="shared" si="51"/>
        <v>2</v>
      </c>
      <c r="AB40" s="60" t="s">
        <v>236</v>
      </c>
      <c r="AC40" s="32">
        <f t="shared" si="40"/>
        <v>59</v>
      </c>
      <c r="AD40" s="32">
        <v>57</v>
      </c>
      <c r="AE40" s="32">
        <f t="shared" si="52"/>
        <v>2</v>
      </c>
      <c r="AF40" s="59">
        <v>49</v>
      </c>
      <c r="AG40" s="59">
        <v>33</v>
      </c>
      <c r="AH40" s="32">
        <f t="shared" si="53"/>
        <v>16</v>
      </c>
      <c r="AI40" s="59">
        <v>11</v>
      </c>
      <c r="AJ40" s="59">
        <v>12</v>
      </c>
      <c r="AK40" s="32">
        <f t="shared" si="54"/>
        <v>-1</v>
      </c>
      <c r="AL40" s="32">
        <f t="shared" si="55"/>
        <v>60</v>
      </c>
      <c r="AM40" s="32">
        <v>45</v>
      </c>
      <c r="AN40" s="32">
        <f t="shared" si="56"/>
        <v>15</v>
      </c>
      <c r="AO40" s="60" t="s">
        <v>236</v>
      </c>
      <c r="AP40" s="32">
        <f t="shared" si="41"/>
        <v>119</v>
      </c>
      <c r="AQ40" s="32">
        <v>102</v>
      </c>
      <c r="AR40" s="32">
        <f t="shared" si="57"/>
        <v>17</v>
      </c>
      <c r="AS40" s="59">
        <v>10</v>
      </c>
      <c r="AT40" s="57">
        <v>18</v>
      </c>
      <c r="AU40" s="298">
        <f t="shared" si="58"/>
        <v>-8</v>
      </c>
      <c r="AV40" s="59">
        <v>38</v>
      </c>
      <c r="AW40" s="299">
        <v>37</v>
      </c>
      <c r="AX40" s="32">
        <f t="shared" si="59"/>
        <v>1</v>
      </c>
      <c r="AY40" s="32">
        <f t="shared" si="60"/>
        <v>48</v>
      </c>
      <c r="AZ40" s="32">
        <v>55</v>
      </c>
      <c r="BA40" s="32">
        <f t="shared" si="61"/>
        <v>-7</v>
      </c>
      <c r="BB40" s="60" t="s">
        <v>236</v>
      </c>
      <c r="BC40" s="32">
        <f t="shared" si="42"/>
        <v>167</v>
      </c>
      <c r="BD40" s="32">
        <v>157</v>
      </c>
      <c r="BE40" s="32">
        <f t="shared" si="62"/>
        <v>10</v>
      </c>
      <c r="BF40" s="59">
        <v>0</v>
      </c>
      <c r="BG40" s="59">
        <v>0</v>
      </c>
      <c r="BH40" s="32">
        <f t="shared" si="63"/>
        <v>0</v>
      </c>
      <c r="BI40" s="59">
        <v>0</v>
      </c>
      <c r="BJ40" s="59">
        <v>0</v>
      </c>
      <c r="BK40" s="32">
        <f t="shared" si="64"/>
        <v>0</v>
      </c>
      <c r="BL40" s="32">
        <v>0</v>
      </c>
      <c r="BM40" s="32">
        <v>0</v>
      </c>
      <c r="BN40" s="32">
        <f t="shared" si="65"/>
        <v>0</v>
      </c>
      <c r="BO40" s="60" t="s">
        <v>236</v>
      </c>
      <c r="BP40" s="59">
        <v>3</v>
      </c>
      <c r="BQ40" s="59">
        <v>5</v>
      </c>
      <c r="BR40" s="32">
        <f t="shared" si="66"/>
        <v>-2</v>
      </c>
      <c r="BS40" s="59">
        <v>10</v>
      </c>
      <c r="BT40" s="59">
        <v>14</v>
      </c>
      <c r="BU40" s="32">
        <f t="shared" si="67"/>
        <v>-4</v>
      </c>
      <c r="BV40" s="32">
        <v>13</v>
      </c>
      <c r="BW40" s="32">
        <v>19</v>
      </c>
      <c r="BX40" s="32">
        <f t="shared" si="68"/>
        <v>-6</v>
      </c>
      <c r="BY40" s="32">
        <f t="shared" si="43"/>
        <v>180</v>
      </c>
      <c r="BZ40" s="32">
        <v>176</v>
      </c>
      <c r="CA40" s="61">
        <f t="shared" si="69"/>
        <v>4</v>
      </c>
      <c r="CC40" s="45">
        <f>VLOOKUP($B40,[1]不要かも!$A:$DM,CC$51,FALSE)</f>
        <v>180</v>
      </c>
      <c r="CD40" s="45">
        <f t="shared" si="44"/>
        <v>0</v>
      </c>
    </row>
    <row r="41" spans="2:82" x14ac:dyDescent="0.2">
      <c r="B41" s="33" t="s">
        <v>237</v>
      </c>
      <c r="C41" s="45">
        <v>43013</v>
      </c>
      <c r="D41" s="59">
        <v>43407</v>
      </c>
      <c r="E41" s="32">
        <f t="shared" si="45"/>
        <v>-394</v>
      </c>
      <c r="F41" s="59">
        <v>3</v>
      </c>
      <c r="G41" s="59">
        <v>3</v>
      </c>
      <c r="H41" s="32">
        <f t="shared" si="39"/>
        <v>0</v>
      </c>
      <c r="I41" s="59">
        <v>67</v>
      </c>
      <c r="J41" s="59">
        <v>70</v>
      </c>
      <c r="K41" s="32">
        <f t="shared" si="46"/>
        <v>-3</v>
      </c>
      <c r="L41" s="59">
        <v>19</v>
      </c>
      <c r="M41" s="59">
        <v>20</v>
      </c>
      <c r="N41" s="32">
        <f t="shared" si="47"/>
        <v>-1</v>
      </c>
      <c r="O41" s="60" t="s">
        <v>237</v>
      </c>
      <c r="P41" s="59">
        <v>0</v>
      </c>
      <c r="Q41" s="59">
        <v>0</v>
      </c>
      <c r="R41" s="32">
        <f t="shared" si="48"/>
        <v>0</v>
      </c>
      <c r="S41" s="59">
        <v>5</v>
      </c>
      <c r="T41" s="59">
        <v>5</v>
      </c>
      <c r="U41" s="32">
        <f t="shared" si="49"/>
        <v>0</v>
      </c>
      <c r="V41" s="59">
        <v>2</v>
      </c>
      <c r="W41" s="59">
        <v>2</v>
      </c>
      <c r="X41" s="32">
        <f t="shared" si="50"/>
        <v>0</v>
      </c>
      <c r="Y41" s="59">
        <v>36</v>
      </c>
      <c r="Z41" s="59">
        <v>37</v>
      </c>
      <c r="AA41" s="32">
        <f t="shared" si="51"/>
        <v>-1</v>
      </c>
      <c r="AB41" s="60" t="s">
        <v>237</v>
      </c>
      <c r="AC41" s="32">
        <f t="shared" si="40"/>
        <v>132</v>
      </c>
      <c r="AD41" s="32">
        <v>137</v>
      </c>
      <c r="AE41" s="32">
        <f t="shared" si="52"/>
        <v>-5</v>
      </c>
      <c r="AF41" s="59">
        <v>70</v>
      </c>
      <c r="AG41" s="59">
        <v>69</v>
      </c>
      <c r="AH41" s="32">
        <f t="shared" si="53"/>
        <v>1</v>
      </c>
      <c r="AI41" s="59">
        <v>30</v>
      </c>
      <c r="AJ41" s="59">
        <v>31</v>
      </c>
      <c r="AK41" s="32">
        <f t="shared" si="54"/>
        <v>-1</v>
      </c>
      <c r="AL41" s="32">
        <f t="shared" si="55"/>
        <v>100</v>
      </c>
      <c r="AM41" s="32">
        <v>100</v>
      </c>
      <c r="AN41" s="32">
        <f t="shared" si="56"/>
        <v>0</v>
      </c>
      <c r="AO41" s="60" t="s">
        <v>237</v>
      </c>
      <c r="AP41" s="32">
        <f t="shared" si="41"/>
        <v>232</v>
      </c>
      <c r="AQ41" s="32">
        <v>237</v>
      </c>
      <c r="AR41" s="32">
        <f t="shared" si="57"/>
        <v>-5</v>
      </c>
      <c r="AS41" s="59">
        <v>37</v>
      </c>
      <c r="AT41" s="57">
        <v>37</v>
      </c>
      <c r="AU41" s="298">
        <f t="shared" si="58"/>
        <v>0</v>
      </c>
      <c r="AV41" s="59">
        <v>0</v>
      </c>
      <c r="AW41" s="299">
        <v>0</v>
      </c>
      <c r="AX41" s="32">
        <f t="shared" si="59"/>
        <v>0</v>
      </c>
      <c r="AY41" s="32">
        <f t="shared" si="60"/>
        <v>37</v>
      </c>
      <c r="AZ41" s="32">
        <v>37</v>
      </c>
      <c r="BA41" s="32">
        <f t="shared" si="61"/>
        <v>0</v>
      </c>
      <c r="BB41" s="60" t="s">
        <v>237</v>
      </c>
      <c r="BC41" s="32">
        <f t="shared" si="42"/>
        <v>269</v>
      </c>
      <c r="BD41" s="32">
        <v>274</v>
      </c>
      <c r="BE41" s="32">
        <f t="shared" si="62"/>
        <v>-5</v>
      </c>
      <c r="BF41" s="59">
        <v>0</v>
      </c>
      <c r="BG41" s="59">
        <v>0</v>
      </c>
      <c r="BH41" s="32">
        <f t="shared" si="63"/>
        <v>0</v>
      </c>
      <c r="BI41" s="59">
        <v>0</v>
      </c>
      <c r="BJ41" s="59">
        <v>0</v>
      </c>
      <c r="BK41" s="32">
        <f t="shared" si="64"/>
        <v>0</v>
      </c>
      <c r="BL41" s="32">
        <v>0</v>
      </c>
      <c r="BM41" s="32">
        <v>0</v>
      </c>
      <c r="BN41" s="32">
        <f t="shared" si="65"/>
        <v>0</v>
      </c>
      <c r="BO41" s="60" t="s">
        <v>237</v>
      </c>
      <c r="BP41" s="59">
        <v>10</v>
      </c>
      <c r="BQ41" s="59">
        <v>9</v>
      </c>
      <c r="BR41" s="32">
        <f t="shared" si="66"/>
        <v>1</v>
      </c>
      <c r="BS41" s="59">
        <v>21</v>
      </c>
      <c r="BT41" s="59">
        <v>22</v>
      </c>
      <c r="BU41" s="32">
        <f t="shared" si="67"/>
        <v>-1</v>
      </c>
      <c r="BV41" s="32">
        <v>31</v>
      </c>
      <c r="BW41" s="32">
        <v>31</v>
      </c>
      <c r="BX41" s="32">
        <f t="shared" si="68"/>
        <v>0</v>
      </c>
      <c r="BY41" s="32">
        <f t="shared" si="43"/>
        <v>300</v>
      </c>
      <c r="BZ41" s="32">
        <v>305</v>
      </c>
      <c r="CA41" s="61">
        <f t="shared" si="69"/>
        <v>-5</v>
      </c>
      <c r="CC41" s="45">
        <f>VLOOKUP($B41,[1]不要かも!$A:$DM,CC$51,FALSE)</f>
        <v>300</v>
      </c>
      <c r="CD41" s="45">
        <f t="shared" si="44"/>
        <v>0</v>
      </c>
    </row>
    <row r="42" spans="2:82" x14ac:dyDescent="0.2">
      <c r="B42" s="33" t="s">
        <v>238</v>
      </c>
      <c r="C42" s="45">
        <v>8498</v>
      </c>
      <c r="D42" s="59">
        <v>8642</v>
      </c>
      <c r="E42" s="32">
        <f t="shared" si="45"/>
        <v>-144</v>
      </c>
      <c r="F42" s="59">
        <v>2</v>
      </c>
      <c r="G42" s="59">
        <v>2</v>
      </c>
      <c r="H42" s="32">
        <f t="shared" si="39"/>
        <v>0</v>
      </c>
      <c r="I42" s="59">
        <v>26</v>
      </c>
      <c r="J42" s="59">
        <v>27</v>
      </c>
      <c r="K42" s="32">
        <f t="shared" si="46"/>
        <v>-1</v>
      </c>
      <c r="L42" s="59">
        <v>5</v>
      </c>
      <c r="M42" s="59">
        <v>5</v>
      </c>
      <c r="N42" s="32">
        <f t="shared" si="47"/>
        <v>0</v>
      </c>
      <c r="O42" s="60" t="s">
        <v>238</v>
      </c>
      <c r="P42" s="59">
        <v>1</v>
      </c>
      <c r="Q42" s="59">
        <v>1</v>
      </c>
      <c r="R42" s="32">
        <f t="shared" si="48"/>
        <v>0</v>
      </c>
      <c r="S42" s="59">
        <v>4</v>
      </c>
      <c r="T42" s="59">
        <v>4</v>
      </c>
      <c r="U42" s="32">
        <f t="shared" si="49"/>
        <v>0</v>
      </c>
      <c r="V42" s="59">
        <v>1</v>
      </c>
      <c r="W42" s="59">
        <v>1</v>
      </c>
      <c r="X42" s="32">
        <f t="shared" si="50"/>
        <v>0</v>
      </c>
      <c r="Y42" s="59">
        <v>10</v>
      </c>
      <c r="Z42" s="59">
        <v>10</v>
      </c>
      <c r="AA42" s="32">
        <f t="shared" si="51"/>
        <v>0</v>
      </c>
      <c r="AB42" s="60" t="s">
        <v>238</v>
      </c>
      <c r="AC42" s="32">
        <f t="shared" si="40"/>
        <v>49</v>
      </c>
      <c r="AD42" s="32">
        <v>50</v>
      </c>
      <c r="AE42" s="32">
        <f t="shared" si="52"/>
        <v>-1</v>
      </c>
      <c r="AF42" s="59">
        <v>17</v>
      </c>
      <c r="AG42" s="59">
        <v>27</v>
      </c>
      <c r="AH42" s="32">
        <f t="shared" si="53"/>
        <v>-10</v>
      </c>
      <c r="AI42" s="59">
        <v>10</v>
      </c>
      <c r="AJ42" s="59">
        <v>9</v>
      </c>
      <c r="AK42" s="32">
        <f t="shared" si="54"/>
        <v>1</v>
      </c>
      <c r="AL42" s="32">
        <f t="shared" si="55"/>
        <v>27</v>
      </c>
      <c r="AM42" s="32">
        <v>36</v>
      </c>
      <c r="AN42" s="32">
        <f t="shared" si="56"/>
        <v>-9</v>
      </c>
      <c r="AO42" s="60" t="s">
        <v>238</v>
      </c>
      <c r="AP42" s="32">
        <f t="shared" si="41"/>
        <v>76</v>
      </c>
      <c r="AQ42" s="32">
        <v>86</v>
      </c>
      <c r="AR42" s="32">
        <f t="shared" si="57"/>
        <v>-10</v>
      </c>
      <c r="AS42" s="59">
        <v>33</v>
      </c>
      <c r="AT42" s="57">
        <v>26</v>
      </c>
      <c r="AU42" s="298">
        <f t="shared" si="58"/>
        <v>7</v>
      </c>
      <c r="AV42" s="59">
        <v>0</v>
      </c>
      <c r="AW42" s="299">
        <v>0</v>
      </c>
      <c r="AX42" s="32">
        <f t="shared" si="59"/>
        <v>0</v>
      </c>
      <c r="AY42" s="32">
        <f t="shared" si="60"/>
        <v>33</v>
      </c>
      <c r="AZ42" s="32">
        <v>26</v>
      </c>
      <c r="BA42" s="32">
        <f t="shared" si="61"/>
        <v>7</v>
      </c>
      <c r="BB42" s="60" t="s">
        <v>238</v>
      </c>
      <c r="BC42" s="32">
        <f t="shared" si="42"/>
        <v>109</v>
      </c>
      <c r="BD42" s="32">
        <v>112</v>
      </c>
      <c r="BE42" s="32">
        <f t="shared" si="62"/>
        <v>-3</v>
      </c>
      <c r="BF42" s="59">
        <v>0</v>
      </c>
      <c r="BG42" s="59">
        <v>0</v>
      </c>
      <c r="BH42" s="32">
        <f t="shared" si="63"/>
        <v>0</v>
      </c>
      <c r="BI42" s="59">
        <v>0</v>
      </c>
      <c r="BJ42" s="59">
        <v>0</v>
      </c>
      <c r="BK42" s="32">
        <f t="shared" si="64"/>
        <v>0</v>
      </c>
      <c r="BL42" s="32">
        <v>0</v>
      </c>
      <c r="BM42" s="32">
        <v>0</v>
      </c>
      <c r="BN42" s="32">
        <f t="shared" si="65"/>
        <v>0</v>
      </c>
      <c r="BO42" s="60" t="s">
        <v>238</v>
      </c>
      <c r="BP42" s="59">
        <v>3</v>
      </c>
      <c r="BQ42" s="59">
        <v>3</v>
      </c>
      <c r="BR42" s="32">
        <f t="shared" si="66"/>
        <v>0</v>
      </c>
      <c r="BS42" s="59">
        <v>7</v>
      </c>
      <c r="BT42" s="59">
        <v>7</v>
      </c>
      <c r="BU42" s="32">
        <f t="shared" si="67"/>
        <v>0</v>
      </c>
      <c r="BV42" s="32">
        <v>10</v>
      </c>
      <c r="BW42" s="32">
        <v>10</v>
      </c>
      <c r="BX42" s="32">
        <f t="shared" si="68"/>
        <v>0</v>
      </c>
      <c r="BY42" s="32">
        <f t="shared" si="43"/>
        <v>119</v>
      </c>
      <c r="BZ42" s="32">
        <v>122</v>
      </c>
      <c r="CA42" s="61">
        <f t="shared" si="69"/>
        <v>-3</v>
      </c>
      <c r="CC42" s="45">
        <f>VLOOKUP($B42,[1]不要かも!$A:$DM,CC$51,FALSE)</f>
        <v>119</v>
      </c>
      <c r="CD42" s="45">
        <f t="shared" si="44"/>
        <v>0</v>
      </c>
    </row>
    <row r="43" spans="2:82" x14ac:dyDescent="0.2">
      <c r="B43" s="33" t="s">
        <v>239</v>
      </c>
      <c r="C43" s="45">
        <v>14793</v>
      </c>
      <c r="D43" s="59">
        <v>15421</v>
      </c>
      <c r="E43" s="32">
        <f t="shared" si="45"/>
        <v>-628</v>
      </c>
      <c r="F43" s="59">
        <v>3</v>
      </c>
      <c r="G43" s="59">
        <v>3</v>
      </c>
      <c r="H43" s="32">
        <f t="shared" si="39"/>
        <v>0</v>
      </c>
      <c r="I43" s="59">
        <v>44</v>
      </c>
      <c r="J43" s="59">
        <v>41</v>
      </c>
      <c r="K43" s="32">
        <f t="shared" si="46"/>
        <v>3</v>
      </c>
      <c r="L43" s="59">
        <v>7</v>
      </c>
      <c r="M43" s="59">
        <v>7</v>
      </c>
      <c r="N43" s="32">
        <f t="shared" si="47"/>
        <v>0</v>
      </c>
      <c r="O43" s="60" t="s">
        <v>239</v>
      </c>
      <c r="P43" s="59">
        <v>0</v>
      </c>
      <c r="Q43" s="59">
        <v>0</v>
      </c>
      <c r="R43" s="32">
        <f t="shared" si="48"/>
        <v>0</v>
      </c>
      <c r="S43" s="59">
        <v>2</v>
      </c>
      <c r="T43" s="59">
        <v>2</v>
      </c>
      <c r="U43" s="32">
        <f t="shared" si="49"/>
        <v>0</v>
      </c>
      <c r="V43" s="59">
        <v>6</v>
      </c>
      <c r="W43" s="59">
        <v>7</v>
      </c>
      <c r="X43" s="32">
        <f t="shared" si="50"/>
        <v>-1</v>
      </c>
      <c r="Y43" s="59">
        <v>15</v>
      </c>
      <c r="Z43" s="59">
        <v>14</v>
      </c>
      <c r="AA43" s="32">
        <f t="shared" si="51"/>
        <v>1</v>
      </c>
      <c r="AB43" s="60" t="s">
        <v>239</v>
      </c>
      <c r="AC43" s="32">
        <f t="shared" si="40"/>
        <v>77</v>
      </c>
      <c r="AD43" s="32">
        <v>74</v>
      </c>
      <c r="AE43" s="32">
        <f t="shared" si="52"/>
        <v>3</v>
      </c>
      <c r="AF43" s="59">
        <v>52</v>
      </c>
      <c r="AG43" s="59">
        <v>56</v>
      </c>
      <c r="AH43" s="32">
        <f t="shared" si="53"/>
        <v>-4</v>
      </c>
      <c r="AI43" s="59">
        <v>12</v>
      </c>
      <c r="AJ43" s="59">
        <v>11</v>
      </c>
      <c r="AK43" s="32">
        <f t="shared" si="54"/>
        <v>1</v>
      </c>
      <c r="AL43" s="32">
        <f t="shared" si="55"/>
        <v>64</v>
      </c>
      <c r="AM43" s="32">
        <v>67</v>
      </c>
      <c r="AN43" s="32">
        <f t="shared" si="56"/>
        <v>-3</v>
      </c>
      <c r="AO43" s="60" t="s">
        <v>239</v>
      </c>
      <c r="AP43" s="32">
        <f t="shared" si="41"/>
        <v>141</v>
      </c>
      <c r="AQ43" s="32">
        <v>141</v>
      </c>
      <c r="AR43" s="32">
        <f t="shared" si="57"/>
        <v>0</v>
      </c>
      <c r="AS43" s="59">
        <v>21</v>
      </c>
      <c r="AT43" s="57">
        <v>21</v>
      </c>
      <c r="AU43" s="298">
        <f t="shared" si="58"/>
        <v>0</v>
      </c>
      <c r="AV43" s="59">
        <v>0</v>
      </c>
      <c r="AW43" s="299">
        <v>0</v>
      </c>
      <c r="AX43" s="32">
        <f t="shared" si="59"/>
        <v>0</v>
      </c>
      <c r="AY43" s="32">
        <f t="shared" si="60"/>
        <v>21</v>
      </c>
      <c r="AZ43" s="32">
        <v>21</v>
      </c>
      <c r="BA43" s="32">
        <f t="shared" si="61"/>
        <v>0</v>
      </c>
      <c r="BB43" s="60" t="s">
        <v>239</v>
      </c>
      <c r="BC43" s="32">
        <f t="shared" si="42"/>
        <v>162</v>
      </c>
      <c r="BD43" s="32">
        <v>162</v>
      </c>
      <c r="BE43" s="32">
        <f t="shared" si="62"/>
        <v>0</v>
      </c>
      <c r="BF43" s="59">
        <v>0</v>
      </c>
      <c r="BG43" s="59">
        <v>0</v>
      </c>
      <c r="BH43" s="32">
        <f t="shared" si="63"/>
        <v>0</v>
      </c>
      <c r="BI43" s="59">
        <v>0</v>
      </c>
      <c r="BJ43" s="59">
        <v>0</v>
      </c>
      <c r="BK43" s="32">
        <f t="shared" si="64"/>
        <v>0</v>
      </c>
      <c r="BL43" s="32">
        <v>0</v>
      </c>
      <c r="BM43" s="32">
        <v>0</v>
      </c>
      <c r="BN43" s="32">
        <f t="shared" si="65"/>
        <v>0</v>
      </c>
      <c r="BO43" s="60" t="s">
        <v>239</v>
      </c>
      <c r="BP43" s="59">
        <v>3</v>
      </c>
      <c r="BQ43" s="59">
        <v>3</v>
      </c>
      <c r="BR43" s="32">
        <f t="shared" si="66"/>
        <v>0</v>
      </c>
      <c r="BS43" s="59">
        <v>10</v>
      </c>
      <c r="BT43" s="59">
        <v>14</v>
      </c>
      <c r="BU43" s="32">
        <f t="shared" si="67"/>
        <v>-4</v>
      </c>
      <c r="BV43" s="32">
        <v>13</v>
      </c>
      <c r="BW43" s="32">
        <v>17</v>
      </c>
      <c r="BX43" s="32">
        <f t="shared" si="68"/>
        <v>-4</v>
      </c>
      <c r="BY43" s="32">
        <f t="shared" si="43"/>
        <v>175</v>
      </c>
      <c r="BZ43" s="32">
        <v>179</v>
      </c>
      <c r="CA43" s="61">
        <f t="shared" si="69"/>
        <v>-4</v>
      </c>
      <c r="CC43" s="45">
        <f>VLOOKUP($B43,[1]不要かも!$A:$DM,CC$51,FALSE)</f>
        <v>175</v>
      </c>
      <c r="CD43" s="45">
        <f t="shared" si="44"/>
        <v>0</v>
      </c>
    </row>
    <row r="44" spans="2:82" x14ac:dyDescent="0.2">
      <c r="B44" s="33" t="s">
        <v>240</v>
      </c>
      <c r="C44" s="45">
        <v>12959</v>
      </c>
      <c r="D44" s="59">
        <v>13266</v>
      </c>
      <c r="E44" s="32">
        <f t="shared" si="45"/>
        <v>-307</v>
      </c>
      <c r="F44" s="59">
        <v>2</v>
      </c>
      <c r="G44" s="59">
        <v>2</v>
      </c>
      <c r="H44" s="32">
        <f t="shared" si="39"/>
        <v>0</v>
      </c>
      <c r="I44" s="59">
        <v>35</v>
      </c>
      <c r="J44" s="59">
        <v>34</v>
      </c>
      <c r="K44" s="32">
        <f t="shared" si="46"/>
        <v>1</v>
      </c>
      <c r="L44" s="59">
        <v>8</v>
      </c>
      <c r="M44" s="59">
        <v>8</v>
      </c>
      <c r="N44" s="32">
        <f t="shared" si="47"/>
        <v>0</v>
      </c>
      <c r="O44" s="60" t="s">
        <v>240</v>
      </c>
      <c r="P44" s="59">
        <v>0</v>
      </c>
      <c r="Q44" s="59">
        <v>0</v>
      </c>
      <c r="R44" s="32">
        <f t="shared" si="48"/>
        <v>0</v>
      </c>
      <c r="S44" s="59">
        <v>2</v>
      </c>
      <c r="T44" s="59">
        <v>2</v>
      </c>
      <c r="U44" s="32">
        <f t="shared" si="49"/>
        <v>0</v>
      </c>
      <c r="V44" s="59">
        <v>5</v>
      </c>
      <c r="W44" s="59">
        <v>4</v>
      </c>
      <c r="X44" s="32">
        <f t="shared" si="50"/>
        <v>1</v>
      </c>
      <c r="Y44" s="59">
        <v>8</v>
      </c>
      <c r="Z44" s="59">
        <v>7</v>
      </c>
      <c r="AA44" s="32">
        <f t="shared" si="51"/>
        <v>1</v>
      </c>
      <c r="AB44" s="60" t="s">
        <v>240</v>
      </c>
      <c r="AC44" s="32">
        <f t="shared" si="40"/>
        <v>60</v>
      </c>
      <c r="AD44" s="32">
        <v>57</v>
      </c>
      <c r="AE44" s="32">
        <f t="shared" si="52"/>
        <v>3</v>
      </c>
      <c r="AF44" s="59">
        <v>16</v>
      </c>
      <c r="AG44" s="59">
        <v>15</v>
      </c>
      <c r="AH44" s="32">
        <f t="shared" si="53"/>
        <v>1</v>
      </c>
      <c r="AI44" s="59">
        <v>8</v>
      </c>
      <c r="AJ44" s="59">
        <v>9</v>
      </c>
      <c r="AK44" s="32">
        <f t="shared" si="54"/>
        <v>-1</v>
      </c>
      <c r="AL44" s="32">
        <f t="shared" si="55"/>
        <v>24</v>
      </c>
      <c r="AM44" s="32">
        <v>24</v>
      </c>
      <c r="AN44" s="32">
        <f t="shared" si="56"/>
        <v>0</v>
      </c>
      <c r="AO44" s="60" t="s">
        <v>240</v>
      </c>
      <c r="AP44" s="32">
        <f t="shared" si="41"/>
        <v>84</v>
      </c>
      <c r="AQ44" s="32">
        <v>81</v>
      </c>
      <c r="AR44" s="32">
        <f t="shared" si="57"/>
        <v>3</v>
      </c>
      <c r="AS44" s="59">
        <v>18</v>
      </c>
      <c r="AT44" s="57">
        <v>20</v>
      </c>
      <c r="AU44" s="298">
        <f t="shared" si="58"/>
        <v>-2</v>
      </c>
      <c r="AV44" s="59">
        <v>0</v>
      </c>
      <c r="AW44" s="299">
        <v>0</v>
      </c>
      <c r="AX44" s="32">
        <f t="shared" si="59"/>
        <v>0</v>
      </c>
      <c r="AY44" s="32">
        <f t="shared" si="60"/>
        <v>18</v>
      </c>
      <c r="AZ44" s="32">
        <v>20</v>
      </c>
      <c r="BA44" s="32">
        <f t="shared" si="61"/>
        <v>-2</v>
      </c>
      <c r="BB44" s="60" t="s">
        <v>240</v>
      </c>
      <c r="BC44" s="32">
        <f t="shared" si="42"/>
        <v>102</v>
      </c>
      <c r="BD44" s="32">
        <v>101</v>
      </c>
      <c r="BE44" s="32">
        <f t="shared" si="62"/>
        <v>1</v>
      </c>
      <c r="BF44" s="59">
        <v>0</v>
      </c>
      <c r="BG44" s="59">
        <v>0</v>
      </c>
      <c r="BH44" s="32">
        <f t="shared" si="63"/>
        <v>0</v>
      </c>
      <c r="BI44" s="59">
        <v>0</v>
      </c>
      <c r="BJ44" s="59">
        <v>0</v>
      </c>
      <c r="BK44" s="32">
        <f t="shared" si="64"/>
        <v>0</v>
      </c>
      <c r="BL44" s="32">
        <v>0</v>
      </c>
      <c r="BM44" s="32">
        <v>0</v>
      </c>
      <c r="BN44" s="32">
        <f t="shared" si="65"/>
        <v>0</v>
      </c>
      <c r="BO44" s="60" t="s">
        <v>240</v>
      </c>
      <c r="BP44" s="59">
        <v>3</v>
      </c>
      <c r="BQ44" s="59">
        <v>3</v>
      </c>
      <c r="BR44" s="32">
        <f t="shared" si="66"/>
        <v>0</v>
      </c>
      <c r="BS44" s="59">
        <v>11</v>
      </c>
      <c r="BT44" s="59">
        <v>12</v>
      </c>
      <c r="BU44" s="32">
        <f t="shared" si="67"/>
        <v>-1</v>
      </c>
      <c r="BV44" s="32">
        <v>14</v>
      </c>
      <c r="BW44" s="32">
        <v>15</v>
      </c>
      <c r="BX44" s="32">
        <f t="shared" si="68"/>
        <v>-1</v>
      </c>
      <c r="BY44" s="32">
        <f t="shared" si="43"/>
        <v>116</v>
      </c>
      <c r="BZ44" s="32">
        <v>116</v>
      </c>
      <c r="CA44" s="61">
        <f t="shared" si="69"/>
        <v>0</v>
      </c>
      <c r="CC44" s="45">
        <f>VLOOKUP($B44,[1]不要かも!$A:$DM,CC$51,FALSE)</f>
        <v>116</v>
      </c>
      <c r="CD44" s="45">
        <f t="shared" si="44"/>
        <v>0</v>
      </c>
    </row>
    <row r="45" spans="2:82" x14ac:dyDescent="0.2">
      <c r="B45" s="33" t="s">
        <v>241</v>
      </c>
      <c r="C45" s="45">
        <v>14995</v>
      </c>
      <c r="D45" s="59">
        <v>15346</v>
      </c>
      <c r="E45" s="32">
        <f t="shared" si="45"/>
        <v>-351</v>
      </c>
      <c r="F45" s="59">
        <v>2</v>
      </c>
      <c r="G45" s="59">
        <v>2</v>
      </c>
      <c r="H45" s="32">
        <f t="shared" si="39"/>
        <v>0</v>
      </c>
      <c r="I45" s="59">
        <v>36</v>
      </c>
      <c r="J45" s="59">
        <v>35</v>
      </c>
      <c r="K45" s="32">
        <f t="shared" si="46"/>
        <v>1</v>
      </c>
      <c r="L45" s="59">
        <v>8</v>
      </c>
      <c r="M45" s="59">
        <v>8</v>
      </c>
      <c r="N45" s="32">
        <f t="shared" si="47"/>
        <v>0</v>
      </c>
      <c r="O45" s="60" t="s">
        <v>241</v>
      </c>
      <c r="P45" s="59">
        <v>0</v>
      </c>
      <c r="Q45" s="59">
        <v>0</v>
      </c>
      <c r="R45" s="32">
        <f t="shared" si="48"/>
        <v>0</v>
      </c>
      <c r="S45" s="59">
        <v>5</v>
      </c>
      <c r="T45" s="59">
        <v>5</v>
      </c>
      <c r="U45" s="32">
        <f t="shared" si="49"/>
        <v>0</v>
      </c>
      <c r="V45" s="59">
        <v>2</v>
      </c>
      <c r="W45" s="59">
        <v>1</v>
      </c>
      <c r="X45" s="32">
        <f t="shared" si="50"/>
        <v>1</v>
      </c>
      <c r="Y45" s="59">
        <v>12</v>
      </c>
      <c r="Z45" s="59">
        <v>12</v>
      </c>
      <c r="AA45" s="32">
        <f t="shared" si="51"/>
        <v>0</v>
      </c>
      <c r="AB45" s="60" t="s">
        <v>241</v>
      </c>
      <c r="AC45" s="32">
        <f t="shared" si="40"/>
        <v>65</v>
      </c>
      <c r="AD45" s="32">
        <v>63</v>
      </c>
      <c r="AE45" s="32">
        <f t="shared" si="52"/>
        <v>2</v>
      </c>
      <c r="AF45" s="59">
        <v>34</v>
      </c>
      <c r="AG45" s="59">
        <v>32</v>
      </c>
      <c r="AH45" s="32">
        <f t="shared" si="53"/>
        <v>2</v>
      </c>
      <c r="AI45" s="59">
        <v>8</v>
      </c>
      <c r="AJ45" s="59">
        <v>9</v>
      </c>
      <c r="AK45" s="32">
        <f t="shared" si="54"/>
        <v>-1</v>
      </c>
      <c r="AL45" s="32">
        <f t="shared" si="55"/>
        <v>42</v>
      </c>
      <c r="AM45" s="32">
        <v>41</v>
      </c>
      <c r="AN45" s="32">
        <f t="shared" si="56"/>
        <v>1</v>
      </c>
      <c r="AO45" s="60" t="s">
        <v>241</v>
      </c>
      <c r="AP45" s="32">
        <f t="shared" si="41"/>
        <v>107</v>
      </c>
      <c r="AQ45" s="32">
        <v>104</v>
      </c>
      <c r="AR45" s="32">
        <f t="shared" si="57"/>
        <v>3</v>
      </c>
      <c r="AS45" s="59">
        <v>15</v>
      </c>
      <c r="AT45" s="57">
        <v>15</v>
      </c>
      <c r="AU45" s="298">
        <f t="shared" si="58"/>
        <v>0</v>
      </c>
      <c r="AV45" s="59">
        <v>0</v>
      </c>
      <c r="AW45" s="299">
        <v>0</v>
      </c>
      <c r="AX45" s="32">
        <f t="shared" si="59"/>
        <v>0</v>
      </c>
      <c r="AY45" s="32">
        <f t="shared" si="60"/>
        <v>15</v>
      </c>
      <c r="AZ45" s="32">
        <v>15</v>
      </c>
      <c r="BA45" s="32">
        <f t="shared" si="61"/>
        <v>0</v>
      </c>
      <c r="BB45" s="60" t="s">
        <v>241</v>
      </c>
      <c r="BC45" s="32">
        <f t="shared" si="42"/>
        <v>122</v>
      </c>
      <c r="BD45" s="32">
        <v>119</v>
      </c>
      <c r="BE45" s="32">
        <f t="shared" si="62"/>
        <v>3</v>
      </c>
      <c r="BF45" s="59">
        <v>0</v>
      </c>
      <c r="BG45" s="59">
        <v>0</v>
      </c>
      <c r="BH45" s="32">
        <f t="shared" si="63"/>
        <v>0</v>
      </c>
      <c r="BI45" s="59">
        <v>0</v>
      </c>
      <c r="BJ45" s="59">
        <v>0</v>
      </c>
      <c r="BK45" s="32">
        <f t="shared" si="64"/>
        <v>0</v>
      </c>
      <c r="BL45" s="32">
        <v>0</v>
      </c>
      <c r="BM45" s="32">
        <v>0</v>
      </c>
      <c r="BN45" s="32">
        <f t="shared" si="65"/>
        <v>0</v>
      </c>
      <c r="BO45" s="60" t="s">
        <v>241</v>
      </c>
      <c r="BP45" s="59">
        <v>4</v>
      </c>
      <c r="BQ45" s="59">
        <v>3</v>
      </c>
      <c r="BR45" s="32">
        <f t="shared" si="66"/>
        <v>1</v>
      </c>
      <c r="BS45" s="59">
        <v>11</v>
      </c>
      <c r="BT45" s="59">
        <v>11</v>
      </c>
      <c r="BU45" s="32">
        <f t="shared" si="67"/>
        <v>0</v>
      </c>
      <c r="BV45" s="32">
        <v>15</v>
      </c>
      <c r="BW45" s="32">
        <v>14</v>
      </c>
      <c r="BX45" s="32">
        <f t="shared" si="68"/>
        <v>1</v>
      </c>
      <c r="BY45" s="32">
        <f t="shared" si="43"/>
        <v>137</v>
      </c>
      <c r="BZ45" s="32">
        <v>133</v>
      </c>
      <c r="CA45" s="61">
        <f t="shared" si="69"/>
        <v>4</v>
      </c>
      <c r="CC45" s="45">
        <f>VLOOKUP($B45,[1]不要かも!$A:$DM,CC$51,FALSE)</f>
        <v>137</v>
      </c>
      <c r="CD45" s="45">
        <f t="shared" si="44"/>
        <v>0</v>
      </c>
    </row>
    <row r="46" spans="2:82" ht="13.5" customHeight="1" x14ac:dyDescent="0.2">
      <c r="B46" s="34" t="s">
        <v>242</v>
      </c>
      <c r="C46" s="45">
        <v>4893</v>
      </c>
      <c r="D46" s="64">
        <v>5079</v>
      </c>
      <c r="E46" s="32">
        <f t="shared" si="45"/>
        <v>-186</v>
      </c>
      <c r="F46" s="64">
        <v>1</v>
      </c>
      <c r="G46" s="64">
        <v>1</v>
      </c>
      <c r="H46" s="65">
        <f t="shared" si="39"/>
        <v>0</v>
      </c>
      <c r="I46" s="59">
        <v>28</v>
      </c>
      <c r="J46" s="64">
        <v>30</v>
      </c>
      <c r="K46" s="65">
        <f t="shared" si="46"/>
        <v>-2</v>
      </c>
      <c r="L46" s="64">
        <v>6</v>
      </c>
      <c r="M46" s="64">
        <v>6</v>
      </c>
      <c r="N46" s="65">
        <f t="shared" si="47"/>
        <v>0</v>
      </c>
      <c r="O46" s="66" t="s">
        <v>242</v>
      </c>
      <c r="P46" s="64">
        <v>0</v>
      </c>
      <c r="Q46" s="64">
        <v>0</v>
      </c>
      <c r="R46" s="65">
        <f t="shared" si="48"/>
        <v>0</v>
      </c>
      <c r="S46" s="64">
        <v>5</v>
      </c>
      <c r="T46" s="64">
        <v>4</v>
      </c>
      <c r="U46" s="65">
        <f t="shared" si="49"/>
        <v>1</v>
      </c>
      <c r="V46" s="59">
        <v>2</v>
      </c>
      <c r="W46" s="64">
        <v>2</v>
      </c>
      <c r="X46" s="65">
        <f t="shared" si="50"/>
        <v>0</v>
      </c>
      <c r="Y46" s="59">
        <v>8</v>
      </c>
      <c r="Z46" s="64">
        <v>9</v>
      </c>
      <c r="AA46" s="65">
        <f t="shared" si="51"/>
        <v>-1</v>
      </c>
      <c r="AB46" s="66" t="s">
        <v>242</v>
      </c>
      <c r="AC46" s="65">
        <f t="shared" si="40"/>
        <v>50</v>
      </c>
      <c r="AD46" s="65">
        <v>52</v>
      </c>
      <c r="AE46" s="65">
        <f t="shared" si="52"/>
        <v>-2</v>
      </c>
      <c r="AF46" s="59">
        <v>7</v>
      </c>
      <c r="AG46" s="64">
        <v>6</v>
      </c>
      <c r="AH46" s="65">
        <f t="shared" si="53"/>
        <v>1</v>
      </c>
      <c r="AI46" s="59">
        <v>8</v>
      </c>
      <c r="AJ46" s="64">
        <v>9</v>
      </c>
      <c r="AK46" s="65">
        <f t="shared" si="54"/>
        <v>-1</v>
      </c>
      <c r="AL46" s="65">
        <f t="shared" si="55"/>
        <v>15</v>
      </c>
      <c r="AM46" s="65">
        <v>15</v>
      </c>
      <c r="AN46" s="65">
        <f t="shared" si="56"/>
        <v>0</v>
      </c>
      <c r="AO46" s="66" t="s">
        <v>242</v>
      </c>
      <c r="AP46" s="32">
        <f t="shared" si="41"/>
        <v>65</v>
      </c>
      <c r="AQ46" s="65">
        <v>67</v>
      </c>
      <c r="AR46" s="65">
        <f t="shared" si="57"/>
        <v>-2</v>
      </c>
      <c r="AS46" s="59">
        <v>10</v>
      </c>
      <c r="AT46" s="62">
        <v>8</v>
      </c>
      <c r="AU46" s="300">
        <f t="shared" si="58"/>
        <v>2</v>
      </c>
      <c r="AV46" s="59">
        <v>0</v>
      </c>
      <c r="AW46" s="301">
        <v>0</v>
      </c>
      <c r="AX46" s="65">
        <f t="shared" si="59"/>
        <v>0</v>
      </c>
      <c r="AY46" s="65">
        <f t="shared" si="60"/>
        <v>10</v>
      </c>
      <c r="AZ46" s="65">
        <v>8</v>
      </c>
      <c r="BA46" s="65">
        <f t="shared" si="61"/>
        <v>2</v>
      </c>
      <c r="BB46" s="66" t="s">
        <v>242</v>
      </c>
      <c r="BC46" s="65">
        <f t="shared" si="42"/>
        <v>75</v>
      </c>
      <c r="BD46" s="65">
        <v>75</v>
      </c>
      <c r="BE46" s="65">
        <f t="shared" si="62"/>
        <v>0</v>
      </c>
      <c r="BF46" s="59">
        <v>0</v>
      </c>
      <c r="BG46" s="64">
        <v>0</v>
      </c>
      <c r="BH46" s="65">
        <f t="shared" si="63"/>
        <v>0</v>
      </c>
      <c r="BI46" s="64">
        <v>0</v>
      </c>
      <c r="BJ46" s="64">
        <v>0</v>
      </c>
      <c r="BK46" s="65">
        <f t="shared" si="64"/>
        <v>0</v>
      </c>
      <c r="BL46" s="32">
        <v>0</v>
      </c>
      <c r="BM46" s="65">
        <v>0</v>
      </c>
      <c r="BN46" s="65">
        <f t="shared" si="65"/>
        <v>0</v>
      </c>
      <c r="BO46" s="66" t="s">
        <v>242</v>
      </c>
      <c r="BP46" s="59">
        <v>1</v>
      </c>
      <c r="BQ46" s="64">
        <v>1</v>
      </c>
      <c r="BR46" s="65">
        <f t="shared" si="66"/>
        <v>0</v>
      </c>
      <c r="BS46" s="59">
        <v>9</v>
      </c>
      <c r="BT46" s="64">
        <v>9</v>
      </c>
      <c r="BU46" s="65">
        <f t="shared" si="67"/>
        <v>0</v>
      </c>
      <c r="BV46" s="32">
        <v>10</v>
      </c>
      <c r="BW46" s="65">
        <v>10</v>
      </c>
      <c r="BX46" s="65">
        <f t="shared" si="68"/>
        <v>0</v>
      </c>
      <c r="BY46" s="65">
        <f t="shared" si="43"/>
        <v>85</v>
      </c>
      <c r="BZ46" s="65">
        <v>85</v>
      </c>
      <c r="CA46" s="67">
        <f t="shared" si="69"/>
        <v>0</v>
      </c>
      <c r="CC46" s="45">
        <f>VLOOKUP($B46,[1]不要かも!$A:$DM,CC$51,FALSE)</f>
        <v>85</v>
      </c>
      <c r="CD46" s="45">
        <f t="shared" si="44"/>
        <v>0</v>
      </c>
    </row>
    <row r="47" spans="2:82" x14ac:dyDescent="0.2">
      <c r="B47" s="38" t="s">
        <v>243</v>
      </c>
      <c r="C47" s="39">
        <f>SUM(C37:C46)</f>
        <v>175265</v>
      </c>
      <c r="D47" s="39">
        <f>SUM(D37:D46)</f>
        <v>178803</v>
      </c>
      <c r="E47" s="39">
        <f t="shared" ref="E47:N47" si="70">SUM(E37:E46)</f>
        <v>-3538</v>
      </c>
      <c r="F47" s="39">
        <v>24</v>
      </c>
      <c r="G47" s="39">
        <v>25</v>
      </c>
      <c r="H47" s="39">
        <f t="shared" ref="H47:K47" si="71">SUM(H37:H46)</f>
        <v>-1</v>
      </c>
      <c r="I47" s="39">
        <v>385</v>
      </c>
      <c r="J47" s="39">
        <v>380</v>
      </c>
      <c r="K47" s="39">
        <f t="shared" si="71"/>
        <v>5</v>
      </c>
      <c r="L47" s="39">
        <v>90</v>
      </c>
      <c r="M47" s="39">
        <v>90</v>
      </c>
      <c r="N47" s="39">
        <f t="shared" si="70"/>
        <v>0</v>
      </c>
      <c r="O47" s="69" t="s">
        <v>243</v>
      </c>
      <c r="P47" s="39">
        <v>1</v>
      </c>
      <c r="Q47" s="39">
        <v>2</v>
      </c>
      <c r="R47" s="39">
        <f t="shared" ref="R47:AA47" si="72">SUM(R37:R46)</f>
        <v>-1</v>
      </c>
      <c r="S47" s="39">
        <v>41</v>
      </c>
      <c r="T47" s="39">
        <v>41</v>
      </c>
      <c r="U47" s="39">
        <f t="shared" si="72"/>
        <v>0</v>
      </c>
      <c r="V47" s="39">
        <v>24</v>
      </c>
      <c r="W47" s="39">
        <v>25</v>
      </c>
      <c r="X47" s="39">
        <f t="shared" si="72"/>
        <v>-1</v>
      </c>
      <c r="Y47" s="39">
        <v>125</v>
      </c>
      <c r="Z47" s="39">
        <v>121</v>
      </c>
      <c r="AA47" s="39">
        <f t="shared" si="72"/>
        <v>4</v>
      </c>
      <c r="AB47" s="69" t="s">
        <v>243</v>
      </c>
      <c r="AC47" s="39">
        <f>SUM(AC37:AC46)</f>
        <v>690</v>
      </c>
      <c r="AD47" s="39">
        <v>684</v>
      </c>
      <c r="AE47" s="39">
        <f t="shared" ref="AE47:AN47" si="73">SUM(AE37:AE46)</f>
        <v>6</v>
      </c>
      <c r="AF47" s="39">
        <v>344</v>
      </c>
      <c r="AG47" s="39">
        <v>339</v>
      </c>
      <c r="AH47" s="39">
        <f t="shared" si="73"/>
        <v>5</v>
      </c>
      <c r="AI47" s="39">
        <v>134</v>
      </c>
      <c r="AJ47" s="39">
        <v>135</v>
      </c>
      <c r="AK47" s="39">
        <f t="shared" si="73"/>
        <v>-1</v>
      </c>
      <c r="AL47" s="39">
        <f t="shared" si="73"/>
        <v>478</v>
      </c>
      <c r="AM47" s="39">
        <v>474</v>
      </c>
      <c r="AN47" s="39">
        <f t="shared" si="73"/>
        <v>4</v>
      </c>
      <c r="AO47" s="69" t="s">
        <v>243</v>
      </c>
      <c r="AP47" s="39">
        <f>SUM(AP37:AP46)</f>
        <v>1168</v>
      </c>
      <c r="AQ47" s="39">
        <v>1158</v>
      </c>
      <c r="AR47" s="39">
        <f t="shared" ref="AR47:BA47" si="74">SUM(AR37:AR46)</f>
        <v>10</v>
      </c>
      <c r="AS47" s="39">
        <v>232</v>
      </c>
      <c r="AT47" s="282">
        <v>232</v>
      </c>
      <c r="AU47" s="303">
        <f t="shared" si="74"/>
        <v>0</v>
      </c>
      <c r="AV47" s="39">
        <v>84</v>
      </c>
      <c r="AW47" s="70">
        <v>82</v>
      </c>
      <c r="AX47" s="39">
        <f t="shared" si="74"/>
        <v>2</v>
      </c>
      <c r="AY47" s="39">
        <f t="shared" si="74"/>
        <v>316</v>
      </c>
      <c r="AZ47" s="39">
        <v>314</v>
      </c>
      <c r="BA47" s="39">
        <f t="shared" si="74"/>
        <v>2</v>
      </c>
      <c r="BB47" s="69" t="s">
        <v>243</v>
      </c>
      <c r="BC47" s="39">
        <f>SUM(BC37:BC46)</f>
        <v>1484</v>
      </c>
      <c r="BD47" s="39">
        <v>1472</v>
      </c>
      <c r="BE47" s="39">
        <f t="shared" ref="BE47:BN47" si="75">SUM(BE37:BE46)</f>
        <v>12</v>
      </c>
      <c r="BF47" s="39">
        <v>4</v>
      </c>
      <c r="BG47" s="39">
        <v>5</v>
      </c>
      <c r="BH47" s="39">
        <f t="shared" si="75"/>
        <v>-1</v>
      </c>
      <c r="BI47" s="39">
        <v>15</v>
      </c>
      <c r="BJ47" s="39">
        <v>14</v>
      </c>
      <c r="BK47" s="39">
        <f t="shared" si="75"/>
        <v>1</v>
      </c>
      <c r="BL47" s="39">
        <v>0</v>
      </c>
      <c r="BM47" s="39">
        <v>0</v>
      </c>
      <c r="BN47" s="39">
        <f t="shared" si="75"/>
        <v>0</v>
      </c>
      <c r="BO47" s="69" t="s">
        <v>243</v>
      </c>
      <c r="BP47" s="39">
        <v>39</v>
      </c>
      <c r="BQ47" s="39">
        <v>38</v>
      </c>
      <c r="BR47" s="39">
        <f t="shared" ref="BR47:CA47" si="76">SUM(BR37:BR46)</f>
        <v>1</v>
      </c>
      <c r="BS47" s="39">
        <v>114</v>
      </c>
      <c r="BT47" s="39">
        <v>121</v>
      </c>
      <c r="BU47" s="39">
        <f t="shared" si="76"/>
        <v>-7</v>
      </c>
      <c r="BV47" s="39">
        <v>172</v>
      </c>
      <c r="BW47" s="39">
        <v>178</v>
      </c>
      <c r="BX47" s="39">
        <f t="shared" si="76"/>
        <v>-6</v>
      </c>
      <c r="BY47" s="39">
        <f t="shared" si="76"/>
        <v>1656</v>
      </c>
      <c r="BZ47" s="39">
        <v>1650</v>
      </c>
      <c r="CA47" s="70">
        <f t="shared" si="76"/>
        <v>6</v>
      </c>
      <c r="CC47" s="45">
        <f t="shared" ref="CC47" si="77">SUM(CC37:CC46)</f>
        <v>1656</v>
      </c>
      <c r="CD47" s="45">
        <f t="shared" si="44"/>
        <v>0</v>
      </c>
    </row>
    <row r="48" spans="2:82" ht="13.8" thickBot="1" x14ac:dyDescent="0.25">
      <c r="B48" s="40" t="s">
        <v>244</v>
      </c>
      <c r="C48" s="41">
        <f>C36+C47</f>
        <v>5221406</v>
      </c>
      <c r="D48" s="41">
        <f t="shared" ref="D48" si="78">D36+D47</f>
        <v>5244325</v>
      </c>
      <c r="E48" s="41">
        <f>E36+E47</f>
        <v>-22919</v>
      </c>
      <c r="F48" s="41">
        <v>279</v>
      </c>
      <c r="G48" s="41">
        <v>281</v>
      </c>
      <c r="H48" s="41">
        <f>H36+H47</f>
        <v>-2</v>
      </c>
      <c r="I48" s="41">
        <v>5694</v>
      </c>
      <c r="J48" s="41">
        <v>5604</v>
      </c>
      <c r="K48" s="41">
        <f>K36+K47</f>
        <v>90</v>
      </c>
      <c r="L48" s="41">
        <v>1582</v>
      </c>
      <c r="M48" s="41">
        <v>1577</v>
      </c>
      <c r="N48" s="41">
        <f>N36+N47</f>
        <v>5</v>
      </c>
      <c r="O48" s="71" t="s">
        <v>244</v>
      </c>
      <c r="P48" s="41">
        <v>58</v>
      </c>
      <c r="Q48" s="41">
        <v>56</v>
      </c>
      <c r="R48" s="41">
        <f>R36+R47</f>
        <v>2</v>
      </c>
      <c r="S48" s="41">
        <v>297</v>
      </c>
      <c r="T48" s="41">
        <v>291</v>
      </c>
      <c r="U48" s="41">
        <f>U36+U47</f>
        <v>6</v>
      </c>
      <c r="V48" s="41">
        <v>334</v>
      </c>
      <c r="W48" s="41">
        <v>333</v>
      </c>
      <c r="X48" s="41">
        <f>X36+X47</f>
        <v>1</v>
      </c>
      <c r="Y48" s="41">
        <v>3075</v>
      </c>
      <c r="Z48" s="41">
        <v>3024</v>
      </c>
      <c r="AA48" s="41">
        <f>AA36+AA47</f>
        <v>51</v>
      </c>
      <c r="AB48" s="71" t="s">
        <v>244</v>
      </c>
      <c r="AC48" s="72">
        <f>AC36+AC47</f>
        <v>11319</v>
      </c>
      <c r="AD48" s="72">
        <v>11166</v>
      </c>
      <c r="AE48" s="72">
        <f>AE36+AE47</f>
        <v>153</v>
      </c>
      <c r="AF48" s="72">
        <v>8538</v>
      </c>
      <c r="AG48" s="72">
        <v>8450</v>
      </c>
      <c r="AH48" s="72">
        <f>AH36+AH47</f>
        <v>88</v>
      </c>
      <c r="AI48" s="72">
        <v>3672</v>
      </c>
      <c r="AJ48" s="72">
        <v>3479</v>
      </c>
      <c r="AK48" s="72">
        <f>AK36+AK47</f>
        <v>-77</v>
      </c>
      <c r="AL48" s="72">
        <f>AL36+AL47</f>
        <v>12210</v>
      </c>
      <c r="AM48" s="72">
        <v>12199</v>
      </c>
      <c r="AN48" s="72">
        <f>AN36+AN47</f>
        <v>11</v>
      </c>
      <c r="AO48" s="71" t="s">
        <v>244</v>
      </c>
      <c r="AP48" s="41">
        <f>AP36+AP47</f>
        <v>23529</v>
      </c>
      <c r="AQ48" s="41">
        <v>23365</v>
      </c>
      <c r="AR48" s="41">
        <f>AR36+AR47</f>
        <v>164</v>
      </c>
      <c r="AS48" s="41">
        <v>4706</v>
      </c>
      <c r="AT48" s="283">
        <v>4656</v>
      </c>
      <c r="AU48" s="304">
        <f>AU36+AU47</f>
        <v>50</v>
      </c>
      <c r="AV48" s="41">
        <v>3581</v>
      </c>
      <c r="AW48" s="42">
        <v>3571</v>
      </c>
      <c r="AX48" s="41">
        <f>AX36+AX47</f>
        <v>10</v>
      </c>
      <c r="AY48" s="41">
        <f>AY36+AY47</f>
        <v>8287</v>
      </c>
      <c r="AZ48" s="41">
        <v>8227</v>
      </c>
      <c r="BA48" s="41">
        <f>BA36+BA47</f>
        <v>60</v>
      </c>
      <c r="BB48" s="71" t="s">
        <v>244</v>
      </c>
      <c r="BC48" s="41">
        <f>BC36+BC47</f>
        <v>31816</v>
      </c>
      <c r="BD48" s="41">
        <v>31592</v>
      </c>
      <c r="BE48" s="41">
        <f>BE36+BE47</f>
        <v>224</v>
      </c>
      <c r="BF48" s="41">
        <v>4405</v>
      </c>
      <c r="BG48" s="41">
        <v>4451</v>
      </c>
      <c r="BH48" s="41">
        <f>BH36+BH47</f>
        <v>-46</v>
      </c>
      <c r="BI48" s="41">
        <v>1272</v>
      </c>
      <c r="BJ48" s="41">
        <v>1281</v>
      </c>
      <c r="BK48" s="41">
        <f>BK36+BK47</f>
        <v>-9</v>
      </c>
      <c r="BL48" s="41">
        <v>197</v>
      </c>
      <c r="BM48" s="41">
        <v>200</v>
      </c>
      <c r="BN48" s="41">
        <f>BN36+BN47</f>
        <v>-3</v>
      </c>
      <c r="BO48" s="71" t="s">
        <v>244</v>
      </c>
      <c r="BP48" s="41">
        <v>879</v>
      </c>
      <c r="BQ48" s="41">
        <v>885</v>
      </c>
      <c r="BR48" s="41">
        <f>BR36+BR47</f>
        <v>-6</v>
      </c>
      <c r="BS48" s="41">
        <v>1471</v>
      </c>
      <c r="BT48" s="41">
        <v>1484</v>
      </c>
      <c r="BU48" s="41">
        <f>BU36+BU47</f>
        <v>-13</v>
      </c>
      <c r="BV48" s="41">
        <v>8224</v>
      </c>
      <c r="BW48" s="41">
        <v>8301</v>
      </c>
      <c r="BX48" s="41">
        <f>BX36+BX47</f>
        <v>-77</v>
      </c>
      <c r="BY48" s="41">
        <f>BY36+BY47</f>
        <v>40040</v>
      </c>
      <c r="BZ48" s="41">
        <v>39893</v>
      </c>
      <c r="CA48" s="42">
        <f>CA36+CA47</f>
        <v>147</v>
      </c>
      <c r="CC48" s="45">
        <f>CC36+CC47</f>
        <v>40040</v>
      </c>
      <c r="CD48" s="45">
        <f t="shared" si="44"/>
        <v>0</v>
      </c>
    </row>
    <row r="49" spans="2:81" ht="13.5" customHeight="1" x14ac:dyDescent="0.2"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3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3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3"/>
      <c r="AP49" s="44"/>
      <c r="AQ49" s="44"/>
      <c r="AR49" s="44"/>
      <c r="AS49" s="44"/>
      <c r="AT49" s="44"/>
      <c r="AU49" s="305"/>
      <c r="AV49" s="44"/>
      <c r="AW49" s="306"/>
      <c r="AX49" s="44"/>
      <c r="AY49" s="44"/>
      <c r="AZ49" s="44"/>
      <c r="BA49" s="44"/>
      <c r="BB49" s="43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3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</row>
    <row r="50" spans="2:81" ht="8.4" customHeight="1" x14ac:dyDescent="0.2">
      <c r="B50" s="44"/>
      <c r="AU50" s="307"/>
      <c r="AV50" s="308"/>
      <c r="AW50" s="309"/>
    </row>
    <row r="51" spans="2:81" x14ac:dyDescent="0.2">
      <c r="B51" s="45" t="s">
        <v>245</v>
      </c>
      <c r="F51" s="45">
        <v>2</v>
      </c>
      <c r="I51" s="45">
        <v>17</v>
      </c>
      <c r="L51" s="45">
        <v>18</v>
      </c>
      <c r="P51" s="45">
        <v>48</v>
      </c>
      <c r="S51" s="45">
        <v>59</v>
      </c>
      <c r="V51" s="45">
        <v>65</v>
      </c>
      <c r="Y51" s="45">
        <v>76</v>
      </c>
      <c r="AF51" s="45">
        <v>27</v>
      </c>
      <c r="AI51" s="45">
        <v>44</v>
      </c>
      <c r="AS51" s="45">
        <v>102</v>
      </c>
      <c r="AU51" s="307"/>
      <c r="AV51" s="308">
        <v>104</v>
      </c>
      <c r="AW51" s="309"/>
      <c r="BF51" s="45">
        <v>106</v>
      </c>
      <c r="BI51" s="45">
        <v>107</v>
      </c>
      <c r="BL51" s="45">
        <v>109</v>
      </c>
      <c r="BP51" s="45">
        <v>108</v>
      </c>
      <c r="BS51" s="45">
        <v>114</v>
      </c>
      <c r="BV51" s="45">
        <v>115</v>
      </c>
      <c r="CC51" s="45">
        <v>117</v>
      </c>
    </row>
    <row r="52" spans="2:81" ht="13.8" thickBot="1" x14ac:dyDescent="0.25">
      <c r="AU52" s="310"/>
      <c r="AV52" s="311"/>
      <c r="AW52" s="312"/>
    </row>
    <row r="127" spans="1:30" x14ac:dyDescent="0.2">
      <c r="A127" s="62"/>
      <c r="B127" s="338"/>
      <c r="C127" s="338"/>
      <c r="D127" s="338"/>
      <c r="E127" s="338"/>
      <c r="F127" s="338"/>
      <c r="G127" s="338"/>
      <c r="H127" s="338"/>
      <c r="I127" s="338"/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38"/>
      <c r="X127" s="338"/>
      <c r="Y127" s="338"/>
      <c r="Z127" s="338"/>
      <c r="AA127" s="338"/>
      <c r="AB127" s="338"/>
      <c r="AC127" s="338"/>
      <c r="AD127" s="63"/>
    </row>
    <row r="128" spans="1:30" x14ac:dyDescent="0.2">
      <c r="A128" s="308"/>
      <c r="B128" s="308"/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</row>
  </sheetData>
  <mergeCells count="30">
    <mergeCell ref="BY3:CA3"/>
    <mergeCell ref="AP3:AR3"/>
    <mergeCell ref="AS3:AU3"/>
    <mergeCell ref="AV3:AX3"/>
    <mergeCell ref="AY3:BA3"/>
    <mergeCell ref="BC3:BE3"/>
    <mergeCell ref="BF3:BH3"/>
    <mergeCell ref="BI3:BK3"/>
    <mergeCell ref="BL3:BN3"/>
    <mergeCell ref="BP3:BR3"/>
    <mergeCell ref="BS3:BU3"/>
    <mergeCell ref="BV3:BX3"/>
    <mergeCell ref="AL3:AN3"/>
    <mergeCell ref="C3:E3"/>
    <mergeCell ref="F3:H3"/>
    <mergeCell ref="I3:K3"/>
    <mergeCell ref="L3:N3"/>
    <mergeCell ref="P3:R3"/>
    <mergeCell ref="S3:U3"/>
    <mergeCell ref="V3:X3"/>
    <mergeCell ref="Y3:AA3"/>
    <mergeCell ref="AC3:AE3"/>
    <mergeCell ref="AF3:AH3"/>
    <mergeCell ref="AI3:AK3"/>
    <mergeCell ref="BZ2:CA2"/>
    <mergeCell ref="M2:N2"/>
    <mergeCell ref="Z2:AA2"/>
    <mergeCell ref="AM2:AN2"/>
    <mergeCell ref="AZ2:BA2"/>
    <mergeCell ref="BM2:BN2"/>
  </mergeCells>
  <phoneticPr fontId="1"/>
  <printOptions horizontalCentered="1"/>
  <pageMargins left="0.25" right="0.25" top="0.75" bottom="0.75" header="0.3" footer="0.3"/>
  <pageSetup paperSize="9" scale="70" fitToWidth="0" orientation="landscape" r:id="rId1"/>
  <headerFooter alignWithMargins="0"/>
  <colBreaks count="2" manualBreakCount="2">
    <brk id="27" max="1048575" man="1"/>
    <brk id="5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46EA-4562-41E6-AD9C-64121F03668F}">
  <sheetPr>
    <tabColor rgb="FF00B0F0"/>
    <pageSetUpPr fitToPage="1"/>
  </sheetPr>
  <dimension ref="A1:AW128"/>
  <sheetViews>
    <sheetView tabSelected="1" view="pageBreakPreview" topLeftCell="A25" zoomScaleNormal="100" zoomScaleSheetLayoutView="100" workbookViewId="0">
      <selection activeCell="AH7" sqref="AH7"/>
    </sheetView>
  </sheetViews>
  <sheetFormatPr defaultRowHeight="13.2" x14ac:dyDescent="0.2"/>
  <cols>
    <col min="1" max="1" width="4.33203125" customWidth="1"/>
    <col min="2" max="2" width="25.6640625" customWidth="1"/>
    <col min="3" max="3" width="8.88671875" hidden="1" customWidth="1"/>
    <col min="4" max="4" width="9" hidden="1" customWidth="1"/>
    <col min="5" max="6" width="8.88671875" hidden="1" customWidth="1"/>
    <col min="7" max="9" width="9" hidden="1" customWidth="1"/>
    <col min="10" max="12" width="8.88671875" hidden="1" customWidth="1"/>
    <col min="17" max="17" width="9" style="138" customWidth="1"/>
    <col min="18" max="18" width="9" style="139" customWidth="1"/>
  </cols>
  <sheetData>
    <row r="1" spans="1:49" x14ac:dyDescent="0.2">
      <c r="A1" t="s">
        <v>246</v>
      </c>
    </row>
    <row r="2" spans="1:49" ht="13.8" thickBot="1" x14ac:dyDescent="0.25"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S2" s="141" t="s">
        <v>247</v>
      </c>
    </row>
    <row r="3" spans="1:49" ht="13.5" customHeight="1" x14ac:dyDescent="0.2">
      <c r="A3" s="142" t="s">
        <v>93</v>
      </c>
      <c r="B3" s="143" t="s">
        <v>248</v>
      </c>
      <c r="C3" s="144" t="s">
        <v>249</v>
      </c>
      <c r="D3" s="144" t="s">
        <v>250</v>
      </c>
      <c r="E3" s="144" t="s">
        <v>251</v>
      </c>
      <c r="F3" s="144" t="s">
        <v>252</v>
      </c>
      <c r="G3" s="144" t="s">
        <v>168</v>
      </c>
      <c r="H3" s="144" t="s">
        <v>253</v>
      </c>
      <c r="I3" s="144" t="s">
        <v>254</v>
      </c>
      <c r="J3" s="144" t="s">
        <v>255</v>
      </c>
      <c r="K3" s="144" t="s">
        <v>172</v>
      </c>
      <c r="L3" s="144" t="s">
        <v>173</v>
      </c>
      <c r="M3" s="144" t="s">
        <v>174</v>
      </c>
      <c r="N3" s="144" t="s">
        <v>175</v>
      </c>
      <c r="O3" s="144" t="s">
        <v>10</v>
      </c>
      <c r="P3" s="144" t="s">
        <v>11</v>
      </c>
      <c r="Q3" s="326" t="s">
        <v>256</v>
      </c>
      <c r="R3" s="327"/>
      <c r="S3" s="145" t="s">
        <v>11</v>
      </c>
      <c r="AU3" s="142"/>
      <c r="AV3" s="285"/>
      <c r="AW3" s="286"/>
    </row>
    <row r="4" spans="1:49" ht="13.5" customHeight="1" x14ac:dyDescent="0.2">
      <c r="A4" s="146" t="s">
        <v>93</v>
      </c>
      <c r="B4" s="147"/>
      <c r="C4" s="148" t="s">
        <v>2</v>
      </c>
      <c r="D4" s="148" t="s">
        <v>257</v>
      </c>
      <c r="E4" s="148" t="s">
        <v>257</v>
      </c>
      <c r="F4" s="148" t="s">
        <v>2</v>
      </c>
      <c r="G4" s="148" t="s">
        <v>2</v>
      </c>
      <c r="H4" s="148" t="s">
        <v>2</v>
      </c>
      <c r="I4" s="148" t="s">
        <v>2</v>
      </c>
      <c r="J4" s="148" t="s">
        <v>2</v>
      </c>
      <c r="K4" s="148" t="s">
        <v>2</v>
      </c>
      <c r="L4" s="148" t="s">
        <v>2</v>
      </c>
      <c r="M4" s="148" t="s">
        <v>2</v>
      </c>
      <c r="N4" s="148" t="s">
        <v>2</v>
      </c>
      <c r="O4" s="148" t="s">
        <v>2</v>
      </c>
      <c r="P4" s="148" t="s">
        <v>2</v>
      </c>
      <c r="Q4" s="149" t="s">
        <v>258</v>
      </c>
      <c r="R4" s="150" t="s">
        <v>259</v>
      </c>
      <c r="S4" s="151" t="s">
        <v>23</v>
      </c>
      <c r="AU4" s="146"/>
      <c r="AV4" s="287"/>
      <c r="AW4" s="288"/>
    </row>
    <row r="5" spans="1:49" ht="13.5" customHeight="1" x14ac:dyDescent="0.2">
      <c r="A5" s="152" t="s">
        <v>260</v>
      </c>
      <c r="B5" s="153"/>
      <c r="C5" s="1" t="s">
        <v>3</v>
      </c>
      <c r="D5" s="1" t="s">
        <v>261</v>
      </c>
      <c r="E5" s="1" t="s">
        <v>261</v>
      </c>
      <c r="F5" s="1" t="s">
        <v>3</v>
      </c>
      <c r="G5" s="1" t="s">
        <v>3</v>
      </c>
      <c r="H5" s="1" t="s">
        <v>3</v>
      </c>
      <c r="I5" s="1" t="s">
        <v>3</v>
      </c>
      <c r="J5" s="1" t="s">
        <v>3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3</v>
      </c>
      <c r="P5" s="1" t="s">
        <v>3</v>
      </c>
      <c r="Q5" s="154" t="s">
        <v>3</v>
      </c>
      <c r="R5" s="155" t="s">
        <v>24</v>
      </c>
      <c r="S5" s="156" t="s">
        <v>24</v>
      </c>
      <c r="U5" s="157"/>
      <c r="AU5" s="146"/>
      <c r="AV5" s="287"/>
      <c r="AW5" s="288"/>
    </row>
    <row r="6" spans="1:49" ht="13.5" customHeight="1" x14ac:dyDescent="0.2">
      <c r="A6" s="158">
        <v>1</v>
      </c>
      <c r="B6" s="159" t="s">
        <v>262</v>
      </c>
      <c r="C6" s="160">
        <v>573</v>
      </c>
      <c r="D6" s="160">
        <v>430</v>
      </c>
      <c r="E6" s="160">
        <v>416</v>
      </c>
      <c r="F6" s="160">
        <v>371</v>
      </c>
      <c r="G6" s="160">
        <v>360</v>
      </c>
      <c r="H6" s="160">
        <v>323</v>
      </c>
      <c r="I6" s="160">
        <v>310</v>
      </c>
      <c r="J6" s="160">
        <v>297</v>
      </c>
      <c r="K6" s="160">
        <v>290</v>
      </c>
      <c r="L6" s="160">
        <v>280</v>
      </c>
      <c r="M6" s="160">
        <v>283</v>
      </c>
      <c r="N6" s="160">
        <v>284</v>
      </c>
      <c r="O6" s="160">
        <v>285</v>
      </c>
      <c r="P6" s="160">
        <v>288</v>
      </c>
      <c r="Q6" s="160">
        <v>3</v>
      </c>
      <c r="R6" s="161">
        <v>1.0526315789473684</v>
      </c>
      <c r="S6" s="162">
        <v>0.66486598794930396</v>
      </c>
      <c r="AU6" s="146"/>
      <c r="AV6" s="287"/>
      <c r="AW6" s="288"/>
    </row>
    <row r="7" spans="1:49" ht="13.5" customHeight="1" x14ac:dyDescent="0.2">
      <c r="A7" s="163">
        <v>2</v>
      </c>
      <c r="B7" s="164" t="s">
        <v>263</v>
      </c>
      <c r="C7" s="165">
        <v>881</v>
      </c>
      <c r="D7" s="165">
        <v>824</v>
      </c>
      <c r="E7" s="165">
        <v>827</v>
      </c>
      <c r="F7" s="165">
        <v>774</v>
      </c>
      <c r="G7" s="165">
        <v>807</v>
      </c>
      <c r="H7" s="165">
        <v>718</v>
      </c>
      <c r="I7" s="165">
        <v>729</v>
      </c>
      <c r="J7" s="165">
        <v>637</v>
      </c>
      <c r="K7" s="165">
        <v>662</v>
      </c>
      <c r="L7" s="165">
        <v>659</v>
      </c>
      <c r="M7" s="165">
        <v>722</v>
      </c>
      <c r="N7" s="165">
        <v>717</v>
      </c>
      <c r="O7" s="165">
        <v>700</v>
      </c>
      <c r="P7" s="165">
        <v>703</v>
      </c>
      <c r="Q7" s="165">
        <v>3</v>
      </c>
      <c r="R7" s="166">
        <v>0.4285714285714286</v>
      </c>
      <c r="S7" s="167">
        <v>1.6229194080845857</v>
      </c>
      <c r="AU7" s="146"/>
      <c r="AV7" s="287"/>
      <c r="AW7" s="288"/>
    </row>
    <row r="8" spans="1:49" ht="13.5" customHeight="1" x14ac:dyDescent="0.2">
      <c r="A8" s="163">
        <v>3</v>
      </c>
      <c r="B8" s="164" t="s">
        <v>264</v>
      </c>
      <c r="C8" s="165">
        <v>4185</v>
      </c>
      <c r="D8" s="165">
        <v>3888</v>
      </c>
      <c r="E8" s="165">
        <v>3858</v>
      </c>
      <c r="F8" s="165">
        <v>3518</v>
      </c>
      <c r="G8" s="165">
        <v>3566</v>
      </c>
      <c r="H8" s="165">
        <v>3151</v>
      </c>
      <c r="I8" s="165">
        <v>3177</v>
      </c>
      <c r="J8" s="165">
        <v>2770</v>
      </c>
      <c r="K8" s="165">
        <v>2755</v>
      </c>
      <c r="L8" s="165">
        <v>2749</v>
      </c>
      <c r="M8" s="165">
        <v>2743</v>
      </c>
      <c r="N8" s="165">
        <v>2755</v>
      </c>
      <c r="O8" s="165">
        <v>2760</v>
      </c>
      <c r="P8" s="165">
        <v>2722</v>
      </c>
      <c r="Q8" s="165">
        <v>-38</v>
      </c>
      <c r="R8" s="166">
        <v>-1.3768115942028984</v>
      </c>
      <c r="S8" s="167">
        <v>6.2839070111041853</v>
      </c>
      <c r="AU8" s="146"/>
      <c r="AV8" s="287"/>
      <c r="AW8" s="288"/>
    </row>
    <row r="9" spans="1:49" ht="13.5" customHeight="1" x14ac:dyDescent="0.2">
      <c r="A9" s="163">
        <v>4</v>
      </c>
      <c r="B9" s="164" t="s">
        <v>265</v>
      </c>
      <c r="C9" s="165">
        <v>954</v>
      </c>
      <c r="D9" s="165">
        <v>860</v>
      </c>
      <c r="E9" s="165">
        <v>898</v>
      </c>
      <c r="F9" s="165">
        <v>912</v>
      </c>
      <c r="G9" s="165">
        <v>924</v>
      </c>
      <c r="H9" s="165">
        <v>993</v>
      </c>
      <c r="I9" s="165">
        <v>1004</v>
      </c>
      <c r="J9" s="165">
        <v>1011</v>
      </c>
      <c r="K9" s="165">
        <v>1039</v>
      </c>
      <c r="L9" s="165">
        <v>1069</v>
      </c>
      <c r="M9" s="165">
        <v>1107</v>
      </c>
      <c r="N9" s="165">
        <v>1163</v>
      </c>
      <c r="O9" s="165">
        <v>1194</v>
      </c>
      <c r="P9" s="165">
        <v>1224</v>
      </c>
      <c r="Q9" s="165">
        <v>30</v>
      </c>
      <c r="R9" s="166">
        <v>2.512562814070352</v>
      </c>
      <c r="S9" s="167">
        <v>2.8256804487845422</v>
      </c>
      <c r="AU9" s="146"/>
      <c r="AV9" s="287"/>
      <c r="AW9" s="288"/>
    </row>
    <row r="10" spans="1:49" x14ac:dyDescent="0.2">
      <c r="A10" s="163">
        <v>5</v>
      </c>
      <c r="B10" s="164" t="s">
        <v>266</v>
      </c>
      <c r="C10" s="165">
        <v>1035</v>
      </c>
      <c r="D10" s="165">
        <v>907</v>
      </c>
      <c r="E10" s="165">
        <v>891</v>
      </c>
      <c r="F10" s="165">
        <v>812</v>
      </c>
      <c r="G10" s="165">
        <v>839</v>
      </c>
      <c r="H10" s="165">
        <v>886</v>
      </c>
      <c r="I10" s="165">
        <v>930</v>
      </c>
      <c r="J10" s="165">
        <v>853</v>
      </c>
      <c r="K10" s="165">
        <v>882</v>
      </c>
      <c r="L10" s="165">
        <v>920</v>
      </c>
      <c r="M10" s="165">
        <v>949</v>
      </c>
      <c r="N10" s="165">
        <v>955</v>
      </c>
      <c r="O10" s="165">
        <v>966</v>
      </c>
      <c r="P10" s="165">
        <v>960</v>
      </c>
      <c r="Q10" s="165">
        <v>-6</v>
      </c>
      <c r="R10" s="166">
        <v>-0.6211180124223602</v>
      </c>
      <c r="S10" s="167">
        <v>2.2162199598310131</v>
      </c>
      <c r="AU10" s="146"/>
      <c r="AV10" s="287"/>
      <c r="AW10" s="288"/>
    </row>
    <row r="11" spans="1:49" x14ac:dyDescent="0.2">
      <c r="A11" s="163">
        <v>6</v>
      </c>
      <c r="B11" s="164" t="s">
        <v>267</v>
      </c>
      <c r="C11" s="165">
        <v>18</v>
      </c>
      <c r="D11" s="165">
        <v>15</v>
      </c>
      <c r="E11" s="165">
        <v>16</v>
      </c>
      <c r="F11" s="165">
        <v>17</v>
      </c>
      <c r="G11" s="165">
        <v>26</v>
      </c>
      <c r="H11" s="165">
        <v>31</v>
      </c>
      <c r="I11" s="165">
        <v>32</v>
      </c>
      <c r="J11" s="165">
        <v>35</v>
      </c>
      <c r="K11" s="165">
        <v>40</v>
      </c>
      <c r="L11" s="165">
        <v>45</v>
      </c>
      <c r="M11" s="165">
        <v>46</v>
      </c>
      <c r="N11" s="165">
        <v>46</v>
      </c>
      <c r="O11" s="165">
        <v>43</v>
      </c>
      <c r="P11" s="165">
        <v>45</v>
      </c>
      <c r="Q11" s="165">
        <v>2</v>
      </c>
      <c r="R11" s="166">
        <v>4.6511627906976747</v>
      </c>
      <c r="S11" s="167">
        <v>0.10388531061707874</v>
      </c>
      <c r="AU11" s="146"/>
      <c r="AV11" s="287"/>
      <c r="AW11" s="288"/>
    </row>
    <row r="12" spans="1:49" x14ac:dyDescent="0.2">
      <c r="A12" s="163">
        <v>7</v>
      </c>
      <c r="B12" s="164" t="s">
        <v>268</v>
      </c>
      <c r="C12" s="165">
        <v>249</v>
      </c>
      <c r="D12" s="165">
        <v>199</v>
      </c>
      <c r="E12" s="165">
        <v>195</v>
      </c>
      <c r="F12" s="165">
        <v>180</v>
      </c>
      <c r="G12" s="165">
        <v>181</v>
      </c>
      <c r="H12" s="165">
        <v>192</v>
      </c>
      <c r="I12" s="165">
        <v>193</v>
      </c>
      <c r="J12" s="165">
        <v>194</v>
      </c>
      <c r="K12" s="165">
        <v>209</v>
      </c>
      <c r="L12" s="165">
        <v>205</v>
      </c>
      <c r="M12" s="165">
        <v>211</v>
      </c>
      <c r="N12" s="165">
        <v>211</v>
      </c>
      <c r="O12" s="165">
        <v>210</v>
      </c>
      <c r="P12" s="165">
        <v>217</v>
      </c>
      <c r="Q12" s="165">
        <v>7</v>
      </c>
      <c r="R12" s="166">
        <v>3.3333333333333335</v>
      </c>
      <c r="S12" s="167">
        <v>0.50095805342013533</v>
      </c>
      <c r="AU12" s="146"/>
      <c r="AV12" s="287"/>
      <c r="AW12" s="288"/>
    </row>
    <row r="13" spans="1:49" x14ac:dyDescent="0.2">
      <c r="A13" s="163">
        <v>8</v>
      </c>
      <c r="B13" s="164" t="s">
        <v>269</v>
      </c>
      <c r="C13" s="165">
        <v>0</v>
      </c>
      <c r="D13" s="165">
        <v>0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165">
        <v>0</v>
      </c>
      <c r="P13" s="165">
        <v>0</v>
      </c>
      <c r="Q13" s="165">
        <v>0</v>
      </c>
      <c r="R13" s="166">
        <v>0</v>
      </c>
      <c r="S13" s="167">
        <v>0</v>
      </c>
      <c r="AU13" s="146"/>
      <c r="AV13" s="287"/>
      <c r="AW13" s="288"/>
    </row>
    <row r="14" spans="1:49" x14ac:dyDescent="0.2">
      <c r="A14" s="163">
        <v>9</v>
      </c>
      <c r="B14" s="164" t="s">
        <v>270</v>
      </c>
      <c r="C14" s="165">
        <v>36</v>
      </c>
      <c r="D14" s="165">
        <v>23</v>
      </c>
      <c r="E14" s="165">
        <v>22</v>
      </c>
      <c r="F14" s="165">
        <v>19</v>
      </c>
      <c r="G14" s="165">
        <v>17</v>
      </c>
      <c r="H14" s="165">
        <v>15</v>
      </c>
      <c r="I14" s="165">
        <v>15</v>
      </c>
      <c r="J14" s="165">
        <v>14</v>
      </c>
      <c r="K14" s="165">
        <v>14</v>
      </c>
      <c r="L14" s="165">
        <v>18</v>
      </c>
      <c r="M14" s="165">
        <v>13</v>
      </c>
      <c r="N14" s="165">
        <v>10</v>
      </c>
      <c r="O14" s="165">
        <v>8</v>
      </c>
      <c r="P14" s="165">
        <v>7</v>
      </c>
      <c r="Q14" s="165">
        <v>-1</v>
      </c>
      <c r="R14" s="166">
        <v>-12.5</v>
      </c>
      <c r="S14" s="167">
        <v>1.6159937207101138E-2</v>
      </c>
      <c r="AU14" s="146"/>
      <c r="AV14" s="287"/>
      <c r="AW14" s="288"/>
    </row>
    <row r="15" spans="1:49" x14ac:dyDescent="0.2">
      <c r="A15" s="163">
        <v>10</v>
      </c>
      <c r="B15" s="164" t="s">
        <v>271</v>
      </c>
      <c r="C15" s="165">
        <v>11</v>
      </c>
      <c r="D15" s="165">
        <v>1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6">
        <v>0</v>
      </c>
      <c r="S15" s="167">
        <v>0</v>
      </c>
      <c r="AU15" s="146"/>
      <c r="AV15" s="287"/>
      <c r="AW15" s="288"/>
    </row>
    <row r="16" spans="1:49" x14ac:dyDescent="0.2">
      <c r="A16" s="163">
        <v>11</v>
      </c>
      <c r="B16" s="164" t="s">
        <v>272</v>
      </c>
      <c r="C16" s="165">
        <v>1024</v>
      </c>
      <c r="D16" s="165">
        <v>785</v>
      </c>
      <c r="E16" s="165">
        <v>763</v>
      </c>
      <c r="F16" s="165">
        <v>735</v>
      </c>
      <c r="G16" s="165">
        <v>730</v>
      </c>
      <c r="H16" s="165">
        <v>767</v>
      </c>
      <c r="I16" s="165">
        <v>774</v>
      </c>
      <c r="J16" s="165">
        <v>784</v>
      </c>
      <c r="K16" s="165">
        <v>790</v>
      </c>
      <c r="L16" s="165">
        <v>802</v>
      </c>
      <c r="M16" s="165">
        <v>798</v>
      </c>
      <c r="N16" s="165">
        <v>835</v>
      </c>
      <c r="O16" s="165">
        <v>854</v>
      </c>
      <c r="P16" s="165">
        <v>861</v>
      </c>
      <c r="Q16" s="165">
        <v>7</v>
      </c>
      <c r="R16" s="166">
        <v>0.81967213114754101</v>
      </c>
      <c r="S16" s="167">
        <v>1.98767227647344</v>
      </c>
      <c r="AU16" s="146"/>
      <c r="AV16" s="287"/>
      <c r="AW16" s="288"/>
    </row>
    <row r="17" spans="1:49" x14ac:dyDescent="0.2">
      <c r="A17" s="163">
        <v>12</v>
      </c>
      <c r="B17" s="164" t="s">
        <v>273</v>
      </c>
      <c r="C17" s="165">
        <v>3200</v>
      </c>
      <c r="D17" s="165">
        <v>2494</v>
      </c>
      <c r="E17" s="165">
        <v>2419</v>
      </c>
      <c r="F17" s="165">
        <v>2251</v>
      </c>
      <c r="G17" s="165">
        <v>2225</v>
      </c>
      <c r="H17" s="165">
        <v>2239</v>
      </c>
      <c r="I17" s="165">
        <v>2248</v>
      </c>
      <c r="J17" s="165">
        <v>2255</v>
      </c>
      <c r="K17" s="165">
        <v>2257</v>
      </c>
      <c r="L17" s="165">
        <v>2266</v>
      </c>
      <c r="M17" s="165">
        <v>2283</v>
      </c>
      <c r="N17" s="165">
        <v>2268</v>
      </c>
      <c r="O17" s="165">
        <v>2326</v>
      </c>
      <c r="P17" s="165">
        <v>2335</v>
      </c>
      <c r="Q17" s="165">
        <v>9</v>
      </c>
      <c r="R17" s="166">
        <v>0.3869303525365434</v>
      </c>
      <c r="S17" s="167">
        <v>5.3904933397973078</v>
      </c>
      <c r="AU17" s="146"/>
      <c r="AV17" s="287"/>
      <c r="AW17" s="288"/>
    </row>
    <row r="18" spans="1:49" x14ac:dyDescent="0.2">
      <c r="A18" s="163">
        <v>13</v>
      </c>
      <c r="B18" s="164" t="s">
        <v>274</v>
      </c>
      <c r="C18" s="165">
        <v>5274</v>
      </c>
      <c r="D18" s="165">
        <v>4008</v>
      </c>
      <c r="E18" s="165">
        <v>3875</v>
      </c>
      <c r="F18" s="165">
        <v>3485</v>
      </c>
      <c r="G18" s="165">
        <v>3085</v>
      </c>
      <c r="H18" s="165">
        <v>3157</v>
      </c>
      <c r="I18" s="165">
        <v>3192</v>
      </c>
      <c r="J18" s="165">
        <v>3219</v>
      </c>
      <c r="K18" s="165">
        <v>3148</v>
      </c>
      <c r="L18" s="165">
        <v>3151</v>
      </c>
      <c r="M18" s="165">
        <v>3219</v>
      </c>
      <c r="N18" s="165">
        <v>3222</v>
      </c>
      <c r="O18" s="165">
        <v>3158</v>
      </c>
      <c r="P18" s="165">
        <v>3137</v>
      </c>
      <c r="Q18" s="165">
        <v>-21</v>
      </c>
      <c r="R18" s="166">
        <v>-0.66497783407219757</v>
      </c>
      <c r="S18" s="167">
        <v>7.2419604312394679</v>
      </c>
      <c r="AU18" s="146"/>
      <c r="AV18" s="287"/>
      <c r="AW18" s="288"/>
    </row>
    <row r="19" spans="1:49" x14ac:dyDescent="0.2">
      <c r="A19" s="163">
        <v>14</v>
      </c>
      <c r="B19" s="164" t="s">
        <v>275</v>
      </c>
      <c r="C19" s="165">
        <v>428</v>
      </c>
      <c r="D19" s="165">
        <v>395</v>
      </c>
      <c r="E19" s="165">
        <v>406</v>
      </c>
      <c r="F19" s="165">
        <v>415</v>
      </c>
      <c r="G19" s="165">
        <v>607</v>
      </c>
      <c r="H19" s="165">
        <v>411</v>
      </c>
      <c r="I19" s="165">
        <v>350</v>
      </c>
      <c r="J19" s="165">
        <v>349</v>
      </c>
      <c r="K19" s="165">
        <v>384</v>
      </c>
      <c r="L19" s="165">
        <v>365</v>
      </c>
      <c r="M19" s="165">
        <v>347</v>
      </c>
      <c r="N19" s="165">
        <v>349</v>
      </c>
      <c r="O19" s="165">
        <v>360</v>
      </c>
      <c r="P19" s="165">
        <v>365</v>
      </c>
      <c r="Q19" s="165">
        <v>5</v>
      </c>
      <c r="R19" s="166">
        <v>1.3888888888888888</v>
      </c>
      <c r="S19" s="167">
        <v>0.84262529722741641</v>
      </c>
      <c r="AU19" s="146"/>
      <c r="AV19" s="287"/>
      <c r="AW19" s="288"/>
    </row>
    <row r="20" spans="1:49" x14ac:dyDescent="0.2">
      <c r="A20" s="163">
        <v>15</v>
      </c>
      <c r="B20" s="164" t="s">
        <v>276</v>
      </c>
      <c r="C20" s="165">
        <v>78</v>
      </c>
      <c r="D20" s="165">
        <v>23</v>
      </c>
      <c r="E20" s="165">
        <v>22</v>
      </c>
      <c r="F20" s="165">
        <v>22</v>
      </c>
      <c r="G20" s="165">
        <v>21</v>
      </c>
      <c r="H20" s="165">
        <v>23</v>
      </c>
      <c r="I20" s="165">
        <v>21</v>
      </c>
      <c r="J20" s="165">
        <v>24</v>
      </c>
      <c r="K20" s="165">
        <v>26</v>
      </c>
      <c r="L20" s="165">
        <v>26</v>
      </c>
      <c r="M20" s="165">
        <v>24</v>
      </c>
      <c r="N20" s="165">
        <v>22</v>
      </c>
      <c r="O20" s="165">
        <v>22</v>
      </c>
      <c r="P20" s="165">
        <v>25</v>
      </c>
      <c r="Q20" s="165">
        <v>3</v>
      </c>
      <c r="R20" s="166">
        <v>13.636363636363635</v>
      </c>
      <c r="S20" s="167">
        <v>5.7714061453932639E-2</v>
      </c>
      <c r="AU20" s="146"/>
      <c r="AV20" s="287"/>
      <c r="AW20" s="288"/>
    </row>
    <row r="21" spans="1:49" x14ac:dyDescent="0.2">
      <c r="A21" s="163">
        <v>16</v>
      </c>
      <c r="B21" s="164" t="s">
        <v>277</v>
      </c>
      <c r="C21" s="165">
        <v>2759</v>
      </c>
      <c r="D21" s="165">
        <v>2038</v>
      </c>
      <c r="E21" s="165">
        <v>2439</v>
      </c>
      <c r="F21" s="165">
        <v>2528</v>
      </c>
      <c r="G21" s="165">
        <v>2489</v>
      </c>
      <c r="H21" s="165">
        <v>2260</v>
      </c>
      <c r="I21" s="165">
        <v>2269</v>
      </c>
      <c r="J21" s="165">
        <v>2284</v>
      </c>
      <c r="K21" s="165">
        <v>2252</v>
      </c>
      <c r="L21" s="165">
        <v>2189</v>
      </c>
      <c r="M21" s="165">
        <v>2114</v>
      </c>
      <c r="N21" s="165">
        <v>2158</v>
      </c>
      <c r="O21" s="165">
        <v>2083</v>
      </c>
      <c r="P21" s="165">
        <v>2018</v>
      </c>
      <c r="Q21" s="165">
        <v>-65</v>
      </c>
      <c r="R21" s="166">
        <v>-3.1204992798847817</v>
      </c>
      <c r="S21" s="167">
        <v>4.6586790405614424</v>
      </c>
      <c r="AU21" s="146"/>
      <c r="AV21" s="287"/>
      <c r="AW21" s="288"/>
    </row>
    <row r="22" spans="1:49" x14ac:dyDescent="0.2">
      <c r="A22" s="163">
        <v>17</v>
      </c>
      <c r="B22" s="164" t="s">
        <v>278</v>
      </c>
      <c r="C22" s="165">
        <v>308</v>
      </c>
      <c r="D22" s="165">
        <v>219</v>
      </c>
      <c r="E22" s="165">
        <v>214</v>
      </c>
      <c r="F22" s="165">
        <v>180</v>
      </c>
      <c r="G22" s="165">
        <v>178</v>
      </c>
      <c r="H22" s="165">
        <v>150</v>
      </c>
      <c r="I22" s="165">
        <v>150</v>
      </c>
      <c r="J22" s="165">
        <v>125</v>
      </c>
      <c r="K22" s="165">
        <v>130</v>
      </c>
      <c r="L22" s="165">
        <v>128</v>
      </c>
      <c r="M22" s="165">
        <v>129</v>
      </c>
      <c r="N22" s="165">
        <v>123</v>
      </c>
      <c r="O22" s="165">
        <v>121</v>
      </c>
      <c r="P22" s="165">
        <v>119</v>
      </c>
      <c r="Q22" s="165">
        <v>-2</v>
      </c>
      <c r="R22" s="166">
        <v>-1.6528925619834711</v>
      </c>
      <c r="S22" s="167">
        <v>0.27471893252071933</v>
      </c>
      <c r="AU22" s="146"/>
      <c r="AV22" s="287"/>
      <c r="AW22" s="288"/>
    </row>
    <row r="23" spans="1:49" x14ac:dyDescent="0.2">
      <c r="A23" s="163">
        <v>18</v>
      </c>
      <c r="B23" s="164" t="s">
        <v>279</v>
      </c>
      <c r="C23" s="165">
        <v>533</v>
      </c>
      <c r="D23" s="165">
        <v>542</v>
      </c>
      <c r="E23" s="165">
        <v>547</v>
      </c>
      <c r="F23" s="165">
        <v>637</v>
      </c>
      <c r="G23" s="165">
        <v>624</v>
      </c>
      <c r="H23" s="165">
        <v>723</v>
      </c>
      <c r="I23" s="165">
        <v>719</v>
      </c>
      <c r="J23" s="165">
        <v>721</v>
      </c>
      <c r="K23" s="165">
        <v>714</v>
      </c>
      <c r="L23" s="165">
        <v>707</v>
      </c>
      <c r="M23" s="165">
        <v>697</v>
      </c>
      <c r="N23" s="165">
        <v>741</v>
      </c>
      <c r="O23" s="165">
        <v>743</v>
      </c>
      <c r="P23" s="165">
        <v>763</v>
      </c>
      <c r="Q23" s="165">
        <v>20</v>
      </c>
      <c r="R23" s="166">
        <v>2.6917900403768504</v>
      </c>
      <c r="S23" s="167">
        <v>1.7614331555740239</v>
      </c>
      <c r="AU23" s="146"/>
      <c r="AV23" s="287"/>
      <c r="AW23" s="288"/>
    </row>
    <row r="24" spans="1:49" x14ac:dyDescent="0.2">
      <c r="A24" s="163">
        <v>19</v>
      </c>
      <c r="B24" s="164" t="s">
        <v>280</v>
      </c>
      <c r="C24" s="165">
        <v>315</v>
      </c>
      <c r="D24" s="165">
        <v>281</v>
      </c>
      <c r="E24" s="165">
        <v>282</v>
      </c>
      <c r="F24" s="165">
        <v>269</v>
      </c>
      <c r="G24" s="165">
        <v>260</v>
      </c>
      <c r="H24" s="165">
        <v>282</v>
      </c>
      <c r="I24" s="165">
        <v>268</v>
      </c>
      <c r="J24" s="165">
        <v>250</v>
      </c>
      <c r="K24" s="165">
        <v>246</v>
      </c>
      <c r="L24" s="165">
        <v>230</v>
      </c>
      <c r="M24" s="165">
        <v>229</v>
      </c>
      <c r="N24" s="165">
        <v>244</v>
      </c>
      <c r="O24" s="165">
        <v>257</v>
      </c>
      <c r="P24" s="165">
        <v>269</v>
      </c>
      <c r="Q24" s="165">
        <v>12</v>
      </c>
      <c r="R24" s="166">
        <v>4.6692607003891053</v>
      </c>
      <c r="S24" s="167">
        <v>0.62100330124431513</v>
      </c>
      <c r="AU24" s="146"/>
      <c r="AV24" s="287"/>
      <c r="AW24" s="288"/>
    </row>
    <row r="25" spans="1:49" x14ac:dyDescent="0.2">
      <c r="A25" s="163">
        <v>20</v>
      </c>
      <c r="B25" s="164" t="s">
        <v>281</v>
      </c>
      <c r="C25" s="165">
        <v>104</v>
      </c>
      <c r="D25" s="165">
        <v>106</v>
      </c>
      <c r="E25" s="165">
        <v>111</v>
      </c>
      <c r="F25" s="165">
        <v>144</v>
      </c>
      <c r="G25" s="165">
        <v>158</v>
      </c>
      <c r="H25" s="165">
        <v>168</v>
      </c>
      <c r="I25" s="165">
        <v>156</v>
      </c>
      <c r="J25" s="165">
        <v>166</v>
      </c>
      <c r="K25" s="165">
        <v>153</v>
      </c>
      <c r="L25" s="165">
        <v>165</v>
      </c>
      <c r="M25" s="165">
        <v>163</v>
      </c>
      <c r="N25" s="165">
        <v>172</v>
      </c>
      <c r="O25" s="165">
        <v>172</v>
      </c>
      <c r="P25" s="165">
        <v>164</v>
      </c>
      <c r="Q25" s="165">
        <v>-8</v>
      </c>
      <c r="R25" s="166">
        <v>-4.6511627906976747</v>
      </c>
      <c r="S25" s="167">
        <v>0.37860424313779811</v>
      </c>
      <c r="AU25" s="146"/>
      <c r="AV25" s="287"/>
      <c r="AW25" s="288"/>
    </row>
    <row r="26" spans="1:49" x14ac:dyDescent="0.2">
      <c r="A26" s="163">
        <v>21</v>
      </c>
      <c r="B26" s="164" t="s">
        <v>282</v>
      </c>
      <c r="C26" s="165">
        <v>34</v>
      </c>
      <c r="D26" s="165">
        <v>47</v>
      </c>
      <c r="E26" s="165">
        <v>47</v>
      </c>
      <c r="F26" s="165">
        <v>64</v>
      </c>
      <c r="G26" s="165">
        <v>70</v>
      </c>
      <c r="H26" s="165">
        <v>92</v>
      </c>
      <c r="I26" s="165">
        <v>86</v>
      </c>
      <c r="J26" s="165">
        <v>94</v>
      </c>
      <c r="K26" s="165">
        <v>108</v>
      </c>
      <c r="L26" s="165">
        <v>108</v>
      </c>
      <c r="M26" s="165">
        <v>115</v>
      </c>
      <c r="N26" s="165">
        <v>111</v>
      </c>
      <c r="O26" s="165">
        <v>113</v>
      </c>
      <c r="P26" s="165">
        <v>110</v>
      </c>
      <c r="Q26" s="165">
        <v>-3</v>
      </c>
      <c r="R26" s="166">
        <v>-2.6548672566371683</v>
      </c>
      <c r="S26" s="167">
        <v>0.25394187039730359</v>
      </c>
      <c r="AU26" s="146"/>
      <c r="AV26" s="287"/>
      <c r="AW26" s="288"/>
    </row>
    <row r="27" spans="1:49" x14ac:dyDescent="0.2">
      <c r="A27" s="163">
        <v>22</v>
      </c>
      <c r="B27" s="164" t="s">
        <v>283</v>
      </c>
      <c r="C27" s="165">
        <v>21147</v>
      </c>
      <c r="D27" s="165">
        <v>16341</v>
      </c>
      <c r="E27" s="165">
        <v>15915</v>
      </c>
      <c r="F27" s="165">
        <v>15027</v>
      </c>
      <c r="G27" s="165">
        <v>15054</v>
      </c>
      <c r="H27" s="165">
        <v>15511</v>
      </c>
      <c r="I27" s="165">
        <v>15785</v>
      </c>
      <c r="J27" s="165">
        <v>15966</v>
      </c>
      <c r="K27" s="165">
        <v>16032</v>
      </c>
      <c r="L27" s="165">
        <v>16295</v>
      </c>
      <c r="M27" s="165">
        <v>16671</v>
      </c>
      <c r="N27" s="165">
        <v>16750</v>
      </c>
      <c r="O27" s="165">
        <v>16934</v>
      </c>
      <c r="P27" s="165">
        <v>17158</v>
      </c>
      <c r="Q27" s="165">
        <v>224</v>
      </c>
      <c r="R27" s="166">
        <v>1.3227825676154481</v>
      </c>
      <c r="S27" s="167">
        <v>39.610314657063043</v>
      </c>
      <c r="AU27" s="146"/>
      <c r="AV27" s="287"/>
      <c r="AW27" s="288"/>
    </row>
    <row r="28" spans="1:49" x14ac:dyDescent="0.2">
      <c r="A28" s="163">
        <v>23</v>
      </c>
      <c r="B28" s="164" t="s">
        <v>284</v>
      </c>
      <c r="C28" s="165">
        <v>982</v>
      </c>
      <c r="D28" s="165">
        <v>583</v>
      </c>
      <c r="E28" s="165">
        <v>400</v>
      </c>
      <c r="F28" s="165">
        <v>387</v>
      </c>
      <c r="G28" s="165">
        <v>388</v>
      </c>
      <c r="H28" s="165">
        <v>336</v>
      </c>
      <c r="I28" s="165">
        <v>264</v>
      </c>
      <c r="J28" s="165">
        <v>261</v>
      </c>
      <c r="K28" s="165">
        <v>257</v>
      </c>
      <c r="L28" s="165">
        <v>246</v>
      </c>
      <c r="M28" s="165">
        <v>242</v>
      </c>
      <c r="N28" s="165">
        <v>230</v>
      </c>
      <c r="O28" s="165">
        <v>226</v>
      </c>
      <c r="P28" s="165">
        <v>218</v>
      </c>
      <c r="Q28" s="165">
        <v>-8</v>
      </c>
      <c r="R28" s="166">
        <v>-3.5398230088495577</v>
      </c>
      <c r="S28" s="167">
        <v>0.50326661587829258</v>
      </c>
      <c r="AU28" s="146"/>
      <c r="AV28" s="287"/>
      <c r="AW28" s="288"/>
    </row>
    <row r="29" spans="1:49" x14ac:dyDescent="0.2">
      <c r="A29" s="163">
        <v>24</v>
      </c>
      <c r="B29" s="164" t="s">
        <v>285</v>
      </c>
      <c r="C29" s="165">
        <v>1653</v>
      </c>
      <c r="D29" s="165">
        <v>986</v>
      </c>
      <c r="E29" s="165">
        <v>840</v>
      </c>
      <c r="F29" s="165">
        <v>601</v>
      </c>
      <c r="G29" s="165">
        <v>552</v>
      </c>
      <c r="H29" s="165">
        <v>464</v>
      </c>
      <c r="I29" s="165">
        <v>433</v>
      </c>
      <c r="J29" s="165">
        <v>423</v>
      </c>
      <c r="K29" s="165">
        <v>411</v>
      </c>
      <c r="L29" s="165">
        <v>372</v>
      </c>
      <c r="M29" s="165">
        <v>387</v>
      </c>
      <c r="N29" s="165">
        <v>366</v>
      </c>
      <c r="O29" s="165">
        <v>352</v>
      </c>
      <c r="P29" s="165">
        <v>352</v>
      </c>
      <c r="Q29" s="165">
        <v>0</v>
      </c>
      <c r="R29" s="166">
        <v>0</v>
      </c>
      <c r="S29" s="167">
        <v>0.81261398527137152</v>
      </c>
      <c r="AU29" s="146"/>
      <c r="AV29" s="287"/>
      <c r="AW29" s="288"/>
    </row>
    <row r="30" spans="1:49" x14ac:dyDescent="0.2">
      <c r="A30" s="163">
        <v>25</v>
      </c>
      <c r="B30" s="164" t="s">
        <v>286</v>
      </c>
      <c r="C30" s="165">
        <v>346</v>
      </c>
      <c r="D30" s="165">
        <v>146</v>
      </c>
      <c r="E30" s="165">
        <v>16</v>
      </c>
      <c r="F30" s="165">
        <v>11</v>
      </c>
      <c r="G30" s="165">
        <v>9</v>
      </c>
      <c r="H30" s="165">
        <v>7</v>
      </c>
      <c r="I30" s="165">
        <v>6</v>
      </c>
      <c r="J30" s="165">
        <v>5</v>
      </c>
      <c r="K30" s="165">
        <v>5</v>
      </c>
      <c r="L30" s="165">
        <v>6</v>
      </c>
      <c r="M30" s="165">
        <v>4</v>
      </c>
      <c r="N30" s="165">
        <v>3</v>
      </c>
      <c r="O30" s="165">
        <v>2</v>
      </c>
      <c r="P30" s="165">
        <v>1</v>
      </c>
      <c r="Q30" s="165">
        <v>-1</v>
      </c>
      <c r="R30" s="166">
        <v>-50</v>
      </c>
      <c r="S30" s="167">
        <v>2.3085624581573056E-3</v>
      </c>
      <c r="AU30" s="146"/>
      <c r="AV30" s="287"/>
      <c r="AW30" s="288"/>
    </row>
    <row r="31" spans="1:49" x14ac:dyDescent="0.2">
      <c r="A31" s="163">
        <v>26</v>
      </c>
      <c r="B31" s="164" t="s">
        <v>287</v>
      </c>
      <c r="C31" s="165">
        <v>2363</v>
      </c>
      <c r="D31" s="165">
        <v>1476</v>
      </c>
      <c r="E31" s="165">
        <v>1289</v>
      </c>
      <c r="F31" s="165">
        <v>980</v>
      </c>
      <c r="G31" s="165">
        <v>945</v>
      </c>
      <c r="H31" s="165">
        <v>844</v>
      </c>
      <c r="I31" s="165">
        <v>809</v>
      </c>
      <c r="J31" s="165">
        <v>762</v>
      </c>
      <c r="K31" s="165">
        <v>724</v>
      </c>
      <c r="L31" s="165">
        <v>688</v>
      </c>
      <c r="M31" s="165">
        <v>654</v>
      </c>
      <c r="N31" s="165">
        <v>628</v>
      </c>
      <c r="O31" s="165">
        <v>601</v>
      </c>
      <c r="P31" s="165">
        <v>590</v>
      </c>
      <c r="Q31" s="165">
        <v>-11</v>
      </c>
      <c r="R31" s="166">
        <v>-1.8302828618968388</v>
      </c>
      <c r="S31" s="167">
        <v>1.3620518503128101</v>
      </c>
      <c r="AU31" s="146"/>
      <c r="AV31" s="287"/>
      <c r="AW31" s="288"/>
    </row>
    <row r="32" spans="1:49" x14ac:dyDescent="0.2">
      <c r="A32" s="163">
        <v>27</v>
      </c>
      <c r="B32" s="164" t="s">
        <v>288</v>
      </c>
      <c r="C32" s="165">
        <v>2606</v>
      </c>
      <c r="D32" s="165">
        <v>1970</v>
      </c>
      <c r="E32" s="165">
        <v>1832</v>
      </c>
      <c r="F32" s="165">
        <v>1455</v>
      </c>
      <c r="G32" s="165">
        <v>1348</v>
      </c>
      <c r="H32" s="165">
        <v>1622</v>
      </c>
      <c r="I32" s="165">
        <v>1528</v>
      </c>
      <c r="J32" s="165">
        <v>1471</v>
      </c>
      <c r="K32" s="165">
        <v>1420</v>
      </c>
      <c r="L32" s="165">
        <v>1356</v>
      </c>
      <c r="M32" s="165">
        <v>1303</v>
      </c>
      <c r="N32" s="165">
        <v>1278</v>
      </c>
      <c r="O32" s="165">
        <v>1221</v>
      </c>
      <c r="P32" s="165">
        <v>1189</v>
      </c>
      <c r="Q32" s="165">
        <v>-32</v>
      </c>
      <c r="R32" s="166">
        <v>-2.6208026208026212</v>
      </c>
      <c r="S32" s="167">
        <v>2.7448807627490361</v>
      </c>
      <c r="AU32" s="146"/>
      <c r="AV32" s="287"/>
      <c r="AW32" s="288"/>
    </row>
    <row r="33" spans="1:49" x14ac:dyDescent="0.2">
      <c r="A33" s="163">
        <v>28</v>
      </c>
      <c r="B33" s="164" t="s">
        <v>289</v>
      </c>
      <c r="C33" s="165">
        <v>0</v>
      </c>
      <c r="D33" s="165">
        <v>0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6">
        <v>0</v>
      </c>
      <c r="S33" s="167">
        <v>0</v>
      </c>
      <c r="AU33" s="146"/>
      <c r="AV33" s="287"/>
      <c r="AW33" s="288"/>
    </row>
    <row r="34" spans="1:49" x14ac:dyDescent="0.2">
      <c r="A34" s="163">
        <v>29</v>
      </c>
      <c r="B34" s="164" t="s">
        <v>290</v>
      </c>
      <c r="C34" s="165">
        <v>202</v>
      </c>
      <c r="D34" s="165">
        <v>89</v>
      </c>
      <c r="E34" s="165">
        <v>109</v>
      </c>
      <c r="F34" s="165">
        <v>84</v>
      </c>
      <c r="G34" s="165">
        <v>83</v>
      </c>
      <c r="H34" s="165">
        <v>72</v>
      </c>
      <c r="I34" s="165">
        <v>72</v>
      </c>
      <c r="J34" s="165">
        <v>71</v>
      </c>
      <c r="K34" s="165">
        <v>69</v>
      </c>
      <c r="L34" s="165">
        <v>62</v>
      </c>
      <c r="M34" s="165">
        <v>65</v>
      </c>
      <c r="N34" s="165">
        <v>64</v>
      </c>
      <c r="O34" s="165">
        <v>58</v>
      </c>
      <c r="P34" s="165">
        <v>59</v>
      </c>
      <c r="Q34" s="165">
        <v>1</v>
      </c>
      <c r="R34" s="166">
        <v>1.7241379310344827</v>
      </c>
      <c r="S34" s="167">
        <v>0.13620518503128101</v>
      </c>
      <c r="AU34" s="146"/>
      <c r="AV34" s="287"/>
      <c r="AW34" s="288"/>
    </row>
    <row r="35" spans="1:49" x14ac:dyDescent="0.2">
      <c r="A35" s="163">
        <v>30</v>
      </c>
      <c r="B35" s="164" t="s">
        <v>291</v>
      </c>
      <c r="C35" s="165">
        <v>2135</v>
      </c>
      <c r="D35" s="165">
        <v>1268</v>
      </c>
      <c r="E35" s="165">
        <v>941</v>
      </c>
      <c r="F35" s="165">
        <v>683</v>
      </c>
      <c r="G35" s="165">
        <v>616</v>
      </c>
      <c r="H35" s="165">
        <v>552</v>
      </c>
      <c r="I35" s="165">
        <v>535</v>
      </c>
      <c r="J35" s="165">
        <v>537</v>
      </c>
      <c r="K35" s="165">
        <v>549</v>
      </c>
      <c r="L35" s="165">
        <v>62</v>
      </c>
      <c r="M35" s="165">
        <v>476</v>
      </c>
      <c r="N35" s="165">
        <v>461</v>
      </c>
      <c r="O35" s="165">
        <v>462</v>
      </c>
      <c r="P35" s="165">
        <v>481</v>
      </c>
      <c r="Q35" s="165">
        <v>19</v>
      </c>
      <c r="R35" s="166">
        <v>4.112554112554113</v>
      </c>
      <c r="S35" s="167">
        <v>1.1104185423736639</v>
      </c>
      <c r="AU35" s="146"/>
      <c r="AV35" s="287"/>
      <c r="AW35" s="288"/>
    </row>
    <row r="36" spans="1:49" x14ac:dyDescent="0.2">
      <c r="A36" s="163">
        <v>31</v>
      </c>
      <c r="B36" s="164" t="s">
        <v>292</v>
      </c>
      <c r="C36" s="165">
        <v>55</v>
      </c>
      <c r="D36" s="165">
        <v>48</v>
      </c>
      <c r="E36" s="165">
        <v>41</v>
      </c>
      <c r="F36" s="165">
        <v>42</v>
      </c>
      <c r="G36" s="165">
        <v>42</v>
      </c>
      <c r="H36" s="165">
        <v>48</v>
      </c>
      <c r="I36" s="165">
        <v>41</v>
      </c>
      <c r="J36" s="165">
        <v>38</v>
      </c>
      <c r="K36" s="165">
        <v>42</v>
      </c>
      <c r="L36" s="165">
        <v>41</v>
      </c>
      <c r="M36" s="165">
        <v>41</v>
      </c>
      <c r="N36" s="165">
        <v>36</v>
      </c>
      <c r="O36" s="165">
        <v>36</v>
      </c>
      <c r="P36" s="165">
        <v>36</v>
      </c>
      <c r="Q36" s="165">
        <v>0</v>
      </c>
      <c r="R36" s="166">
        <v>0</v>
      </c>
      <c r="S36" s="167">
        <v>8.3108248493662995E-2</v>
      </c>
      <c r="AU36" s="146"/>
      <c r="AV36" s="287"/>
      <c r="AW36" s="288"/>
    </row>
    <row r="37" spans="1:49" x14ac:dyDescent="0.2">
      <c r="A37" s="163">
        <v>32</v>
      </c>
      <c r="B37" s="164" t="s">
        <v>293</v>
      </c>
      <c r="C37" s="165">
        <v>2467</v>
      </c>
      <c r="D37" s="165">
        <v>1954</v>
      </c>
      <c r="E37" s="165">
        <v>1929</v>
      </c>
      <c r="F37" s="165">
        <v>1813</v>
      </c>
      <c r="G37" s="165">
        <v>1820</v>
      </c>
      <c r="H37" s="165">
        <v>1710</v>
      </c>
      <c r="I37" s="165">
        <v>1704</v>
      </c>
      <c r="J37" s="165">
        <v>1698</v>
      </c>
      <c r="K37" s="165">
        <v>1647</v>
      </c>
      <c r="L37" s="165">
        <v>1570</v>
      </c>
      <c r="M37" s="165">
        <v>1574</v>
      </c>
      <c r="N37" s="165">
        <v>1494</v>
      </c>
      <c r="O37" s="165">
        <v>1475</v>
      </c>
      <c r="P37" s="165">
        <v>1450</v>
      </c>
      <c r="Q37" s="165">
        <v>-25</v>
      </c>
      <c r="R37" s="166">
        <v>-1.6949152542372881</v>
      </c>
      <c r="S37" s="167">
        <v>3.3474155643280925</v>
      </c>
      <c r="AU37" s="146"/>
      <c r="AV37" s="287"/>
      <c r="AW37" s="288"/>
    </row>
    <row r="38" spans="1:49" x14ac:dyDescent="0.2">
      <c r="A38" s="163">
        <v>33</v>
      </c>
      <c r="B38" s="164" t="s">
        <v>294</v>
      </c>
      <c r="C38" s="165">
        <v>0</v>
      </c>
      <c r="D38" s="165">
        <v>0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165">
        <v>0</v>
      </c>
      <c r="O38" s="165">
        <v>0</v>
      </c>
      <c r="P38" s="165">
        <v>0</v>
      </c>
      <c r="Q38" s="165">
        <v>0</v>
      </c>
      <c r="R38" s="166">
        <v>0</v>
      </c>
      <c r="S38" s="167">
        <v>0</v>
      </c>
      <c r="AU38" s="146"/>
      <c r="AV38" s="287"/>
      <c r="AW38" s="288"/>
    </row>
    <row r="39" spans="1:49" x14ac:dyDescent="0.2">
      <c r="A39" s="163">
        <v>34</v>
      </c>
      <c r="B39" s="164" t="s">
        <v>295</v>
      </c>
      <c r="C39" s="165">
        <v>6107</v>
      </c>
      <c r="D39" s="165">
        <v>6131</v>
      </c>
      <c r="E39" s="165">
        <v>6078</v>
      </c>
      <c r="F39" s="165">
        <v>5191</v>
      </c>
      <c r="G39" s="165">
        <v>5180</v>
      </c>
      <c r="H39" s="165">
        <v>5276</v>
      </c>
      <c r="I39" s="165">
        <v>5319</v>
      </c>
      <c r="J39" s="165">
        <v>5377</v>
      </c>
      <c r="K39" s="165">
        <v>5378</v>
      </c>
      <c r="L39" s="165">
        <v>5419</v>
      </c>
      <c r="M39" s="165">
        <v>5410</v>
      </c>
      <c r="N39" s="165">
        <v>5354</v>
      </c>
      <c r="O39" s="165">
        <v>5341</v>
      </c>
      <c r="P39" s="165">
        <v>5375</v>
      </c>
      <c r="Q39" s="165">
        <v>34</v>
      </c>
      <c r="R39" s="166">
        <v>0.63658490919303501</v>
      </c>
      <c r="S39" s="167">
        <v>12.408523212595517</v>
      </c>
      <c r="AU39" s="146"/>
      <c r="AV39" s="287"/>
      <c r="AW39" s="288"/>
    </row>
    <row r="40" spans="1:49" ht="13.8" thickBot="1" x14ac:dyDescent="0.25">
      <c r="A40" s="168">
        <v>35</v>
      </c>
      <c r="B40" s="169" t="s">
        <v>296</v>
      </c>
      <c r="C40" s="170">
        <v>10</v>
      </c>
      <c r="D40" s="170">
        <v>13</v>
      </c>
      <c r="E40" s="170">
        <v>13</v>
      </c>
      <c r="F40" s="170">
        <v>12</v>
      </c>
      <c r="G40" s="170">
        <v>12</v>
      </c>
      <c r="H40" s="170">
        <v>13</v>
      </c>
      <c r="I40" s="170">
        <v>13</v>
      </c>
      <c r="J40" s="170">
        <v>13</v>
      </c>
      <c r="K40" s="170">
        <v>12</v>
      </c>
      <c r="L40" s="170">
        <v>14</v>
      </c>
      <c r="M40" s="170">
        <v>13</v>
      </c>
      <c r="N40" s="170">
        <v>58</v>
      </c>
      <c r="O40" s="170">
        <v>72</v>
      </c>
      <c r="P40" s="170">
        <v>76</v>
      </c>
      <c r="Q40" s="170">
        <v>4</v>
      </c>
      <c r="R40" s="171">
        <v>5.5555555555555554</v>
      </c>
      <c r="S40" s="172">
        <v>0.17545074681995523</v>
      </c>
      <c r="AU40" s="146"/>
      <c r="AV40" s="287"/>
      <c r="AW40" s="288"/>
    </row>
    <row r="41" spans="1:49" ht="14.4" thickTop="1" thickBot="1" x14ac:dyDescent="0.25">
      <c r="A41" s="328" t="s">
        <v>297</v>
      </c>
      <c r="B41" s="329"/>
      <c r="C41" s="173">
        <f t="shared" ref="C41:J41" si="0">SUM(C6:C40)</f>
        <v>62072</v>
      </c>
      <c r="D41" s="174">
        <f t="shared" si="0"/>
        <v>49090</v>
      </c>
      <c r="E41" s="173">
        <f t="shared" si="0"/>
        <v>47651</v>
      </c>
      <c r="F41" s="173">
        <f t="shared" si="0"/>
        <v>43619</v>
      </c>
      <c r="G41" s="175">
        <f t="shared" si="0"/>
        <v>43216</v>
      </c>
      <c r="H41" s="175">
        <f t="shared" si="0"/>
        <v>43036</v>
      </c>
      <c r="I41" s="175">
        <f t="shared" si="0"/>
        <v>43132</v>
      </c>
      <c r="J41" s="175">
        <f t="shared" si="0"/>
        <v>42704</v>
      </c>
      <c r="K41" s="175">
        <v>42645</v>
      </c>
      <c r="L41" s="175">
        <v>42689</v>
      </c>
      <c r="M41" s="175">
        <v>43032</v>
      </c>
      <c r="N41" s="175">
        <v>43108</v>
      </c>
      <c r="O41" s="175">
        <v>43155</v>
      </c>
      <c r="P41" s="175">
        <v>43317</v>
      </c>
      <c r="Q41" s="173">
        <v>162</v>
      </c>
      <c r="R41" s="176">
        <v>0.37539103232533888</v>
      </c>
      <c r="S41" s="177">
        <v>100</v>
      </c>
      <c r="AU41" s="146"/>
      <c r="AV41" s="287"/>
      <c r="AW41" s="288"/>
    </row>
    <row r="42" spans="1:49" x14ac:dyDescent="0.2">
      <c r="AU42" s="146"/>
      <c r="AV42" s="287"/>
      <c r="AW42" s="288"/>
    </row>
    <row r="43" spans="1:49" x14ac:dyDescent="0.2">
      <c r="A43" s="178" t="s">
        <v>298</v>
      </c>
      <c r="B43" s="178" t="s">
        <v>299</v>
      </c>
      <c r="AU43" s="146"/>
      <c r="AV43" s="287"/>
      <c r="AW43" s="288"/>
    </row>
    <row r="44" spans="1:49" x14ac:dyDescent="0.2">
      <c r="A44" s="178"/>
      <c r="B44" s="178"/>
      <c r="AU44" s="146"/>
      <c r="AV44" s="287"/>
      <c r="AW44" s="288"/>
    </row>
    <row r="45" spans="1:49" x14ac:dyDescent="0.2">
      <c r="A45" s="178"/>
      <c r="B45" s="178"/>
      <c r="AU45" s="146"/>
      <c r="AV45" s="287"/>
      <c r="AW45" s="288"/>
    </row>
    <row r="46" spans="1:49" s="138" customFormat="1" x14ac:dyDescent="0.2">
      <c r="A46"/>
      <c r="B46" s="179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R46" s="139"/>
      <c r="S46"/>
      <c r="T46"/>
      <c r="U46"/>
      <c r="AU46" s="289"/>
      <c r="AV46" s="290"/>
      <c r="AW46" s="291"/>
    </row>
    <row r="47" spans="1:49" s="138" customFormat="1" x14ac:dyDescent="0.2">
      <c r="A47" s="179"/>
      <c r="B47" s="179"/>
      <c r="C47"/>
      <c r="D4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139"/>
      <c r="S47"/>
      <c r="T47"/>
      <c r="U47"/>
      <c r="AU47" s="289"/>
      <c r="AV47" s="290"/>
      <c r="AW47" s="291"/>
    </row>
    <row r="48" spans="1:49" s="138" customFormat="1" x14ac:dyDescent="0.2">
      <c r="A48"/>
      <c r="B48" s="179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R48" s="139"/>
      <c r="S48"/>
      <c r="T48"/>
      <c r="U48"/>
      <c r="AU48" s="289"/>
      <c r="AV48" s="290"/>
      <c r="AW48" s="291"/>
    </row>
    <row r="49" spans="47:49" x14ac:dyDescent="0.2">
      <c r="AU49" s="146"/>
      <c r="AV49" s="287"/>
      <c r="AW49" s="288"/>
    </row>
    <row r="50" spans="47:49" x14ac:dyDescent="0.2">
      <c r="AU50" s="146"/>
      <c r="AV50" s="287"/>
      <c r="AW50" s="288"/>
    </row>
    <row r="51" spans="47:49" x14ac:dyDescent="0.2">
      <c r="AU51" s="146"/>
      <c r="AV51" s="287"/>
      <c r="AW51" s="288"/>
    </row>
    <row r="52" spans="47:49" ht="13.8" thickBot="1" x14ac:dyDescent="0.25">
      <c r="AU52" s="292"/>
      <c r="AV52" s="293"/>
      <c r="AW52" s="294"/>
    </row>
    <row r="127" spans="1:30" x14ac:dyDescent="0.2">
      <c r="A127" s="333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5"/>
      <c r="R127" s="336"/>
      <c r="S127" s="334"/>
      <c r="T127" s="334"/>
      <c r="U127" s="334"/>
      <c r="V127" s="334"/>
      <c r="W127" s="334"/>
      <c r="X127" s="334"/>
      <c r="Y127" s="334"/>
      <c r="Z127" s="334"/>
      <c r="AA127" s="334"/>
      <c r="AB127" s="334"/>
      <c r="AC127" s="334"/>
      <c r="AD127" s="337"/>
    </row>
    <row r="128" spans="1:30" x14ac:dyDescent="0.2">
      <c r="A128" s="287"/>
      <c r="B128" s="287"/>
      <c r="C128" s="287"/>
      <c r="D128" s="287"/>
      <c r="E128" s="287"/>
      <c r="F128" s="287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90"/>
      <c r="R128" s="340"/>
      <c r="S128" s="287"/>
      <c r="T128" s="287"/>
      <c r="U128" s="287"/>
      <c r="V128" s="287"/>
      <c r="W128" s="287"/>
      <c r="X128" s="287"/>
      <c r="Y128" s="287"/>
      <c r="Z128" s="287"/>
      <c r="AA128" s="287"/>
      <c r="AB128" s="287"/>
      <c r="AC128" s="287"/>
      <c r="AD128" s="287"/>
    </row>
  </sheetData>
  <mergeCells count="2">
    <mergeCell ref="Q3:R3"/>
    <mergeCell ref="A41:B41"/>
  </mergeCells>
  <phoneticPr fontId="1"/>
  <pageMargins left="0.74803149606299213" right="0.55118110236220474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CEBF-8792-426C-8E9F-23FEEE475BA0}">
  <dimension ref="A1:AW128"/>
  <sheetViews>
    <sheetView tabSelected="1" view="pageBreakPreview" zoomScale="120" zoomScaleNormal="100" zoomScaleSheetLayoutView="120" workbookViewId="0">
      <pane xSplit="1" ySplit="5" topLeftCell="AF39" activePane="bottomRight" state="frozen"/>
      <selection activeCell="AH7" sqref="AH7"/>
      <selection pane="topRight" activeCell="AH7" sqref="AH7"/>
      <selection pane="bottomLeft" activeCell="AH7" sqref="AH7"/>
      <selection pane="bottomRight" activeCell="AH7" sqref="AH7"/>
    </sheetView>
  </sheetViews>
  <sheetFormatPr defaultColWidth="8.33203125" defaultRowHeight="10.8" x14ac:dyDescent="0.15"/>
  <cols>
    <col min="1" max="1" width="15.44140625" style="181" customWidth="1"/>
    <col min="2" max="31" width="5.33203125" style="181" hidden="1" customWidth="1"/>
    <col min="32" max="49" width="5.33203125" style="181" customWidth="1"/>
    <col min="50" max="16384" width="8.33203125" style="181"/>
  </cols>
  <sheetData>
    <row r="1" spans="1:49" ht="13.2" x14ac:dyDescent="0.2">
      <c r="A1" s="180" t="s">
        <v>300</v>
      </c>
    </row>
    <row r="2" spans="1:49" ht="11.4" thickBot="1" x14ac:dyDescent="0.2"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Y2" s="182" t="s">
        <v>301</v>
      </c>
      <c r="Z2" s="182"/>
    </row>
    <row r="3" spans="1:49" ht="15" customHeight="1" x14ac:dyDescent="0.15">
      <c r="A3" s="183"/>
      <c r="B3" s="184" t="s">
        <v>302</v>
      </c>
      <c r="C3" s="184"/>
      <c r="D3" s="185"/>
      <c r="E3" s="184" t="s">
        <v>303</v>
      </c>
      <c r="F3" s="184"/>
      <c r="G3" s="185"/>
      <c r="H3" s="184" t="s">
        <v>304</v>
      </c>
      <c r="I3" s="184"/>
      <c r="J3" s="185"/>
      <c r="K3" s="184" t="s">
        <v>305</v>
      </c>
      <c r="L3" s="184"/>
      <c r="M3" s="185"/>
      <c r="N3" s="184" t="s">
        <v>306</v>
      </c>
      <c r="O3" s="184"/>
      <c r="P3" s="185"/>
      <c r="Q3" s="184" t="s">
        <v>307</v>
      </c>
      <c r="R3" s="184"/>
      <c r="S3" s="185"/>
      <c r="T3" s="184" t="s">
        <v>308</v>
      </c>
      <c r="U3" s="184"/>
      <c r="V3" s="185"/>
      <c r="W3" s="184" t="s">
        <v>309</v>
      </c>
      <c r="X3" s="184"/>
      <c r="Y3" s="185"/>
      <c r="Z3" s="184" t="s">
        <v>310</v>
      </c>
      <c r="AA3" s="184"/>
      <c r="AB3" s="185"/>
      <c r="AC3" s="186" t="s">
        <v>311</v>
      </c>
      <c r="AD3" s="187"/>
      <c r="AE3" s="188"/>
      <c r="AF3" s="186" t="s">
        <v>312</v>
      </c>
      <c r="AG3" s="187"/>
      <c r="AH3" s="188"/>
      <c r="AI3" s="189" t="s">
        <v>313</v>
      </c>
      <c r="AJ3" s="184"/>
      <c r="AK3" s="185"/>
      <c r="AL3" s="189" t="s">
        <v>314</v>
      </c>
      <c r="AM3" s="184"/>
      <c r="AN3" s="185"/>
      <c r="AO3" s="189" t="s">
        <v>315</v>
      </c>
      <c r="AP3" s="184"/>
      <c r="AQ3" s="185"/>
      <c r="AR3" s="189" t="s">
        <v>316</v>
      </c>
      <c r="AS3" s="184"/>
      <c r="AT3" s="184"/>
      <c r="AU3" s="189" t="s">
        <v>317</v>
      </c>
      <c r="AV3" s="184"/>
      <c r="AW3" s="185"/>
    </row>
    <row r="4" spans="1:49" ht="15" customHeight="1" x14ac:dyDescent="0.15">
      <c r="A4" s="190"/>
      <c r="B4" s="191"/>
      <c r="C4" s="192" t="s">
        <v>28</v>
      </c>
      <c r="D4" s="193" t="s">
        <v>318</v>
      </c>
      <c r="E4" s="191"/>
      <c r="F4" s="192" t="s">
        <v>28</v>
      </c>
      <c r="G4" s="193" t="s">
        <v>318</v>
      </c>
      <c r="H4" s="191"/>
      <c r="I4" s="192" t="s">
        <v>28</v>
      </c>
      <c r="J4" s="193" t="s">
        <v>318</v>
      </c>
      <c r="K4" s="191"/>
      <c r="L4" s="192" t="s">
        <v>28</v>
      </c>
      <c r="M4" s="193" t="s">
        <v>318</v>
      </c>
      <c r="N4" s="191"/>
      <c r="O4" s="192" t="s">
        <v>28</v>
      </c>
      <c r="P4" s="193" t="s">
        <v>318</v>
      </c>
      <c r="Q4" s="191"/>
      <c r="R4" s="192" t="s">
        <v>28</v>
      </c>
      <c r="S4" s="193" t="s">
        <v>318</v>
      </c>
      <c r="T4" s="191"/>
      <c r="U4" s="192" t="s">
        <v>28</v>
      </c>
      <c r="V4" s="193" t="s">
        <v>318</v>
      </c>
      <c r="W4" s="191"/>
      <c r="X4" s="192" t="s">
        <v>28</v>
      </c>
      <c r="Y4" s="193" t="s">
        <v>318</v>
      </c>
      <c r="Z4" s="191"/>
      <c r="AA4" s="192" t="s">
        <v>28</v>
      </c>
      <c r="AB4" s="193" t="s">
        <v>318</v>
      </c>
      <c r="AC4" s="191"/>
      <c r="AD4" s="192" t="s">
        <v>28</v>
      </c>
      <c r="AE4" s="193" t="s">
        <v>318</v>
      </c>
      <c r="AF4" s="191"/>
      <c r="AG4" s="192" t="s">
        <v>28</v>
      </c>
      <c r="AH4" s="193" t="s">
        <v>318</v>
      </c>
      <c r="AI4" s="191"/>
      <c r="AJ4" s="192" t="s">
        <v>28</v>
      </c>
      <c r="AK4" s="193" t="s">
        <v>318</v>
      </c>
      <c r="AL4" s="194"/>
      <c r="AM4" s="192" t="s">
        <v>28</v>
      </c>
      <c r="AN4" s="193" t="s">
        <v>318</v>
      </c>
      <c r="AO4" s="194"/>
      <c r="AP4" s="192" t="s">
        <v>28</v>
      </c>
      <c r="AQ4" s="193" t="s">
        <v>318</v>
      </c>
      <c r="AR4" s="194"/>
      <c r="AS4" s="192" t="s">
        <v>28</v>
      </c>
      <c r="AT4" s="275" t="s">
        <v>318</v>
      </c>
      <c r="AU4" s="194"/>
      <c r="AV4" s="192" t="s">
        <v>28</v>
      </c>
      <c r="AW4" s="193" t="s">
        <v>318</v>
      </c>
    </row>
    <row r="5" spans="1:49" ht="15" customHeight="1" thickBot="1" x14ac:dyDescent="0.2">
      <c r="A5" s="195"/>
      <c r="B5" s="196"/>
      <c r="C5" s="197" t="s">
        <v>319</v>
      </c>
      <c r="D5" s="198" t="s">
        <v>319</v>
      </c>
      <c r="E5" s="196"/>
      <c r="F5" s="197" t="s">
        <v>319</v>
      </c>
      <c r="G5" s="198" t="s">
        <v>319</v>
      </c>
      <c r="H5" s="196"/>
      <c r="I5" s="197" t="s">
        <v>319</v>
      </c>
      <c r="J5" s="198" t="s">
        <v>319</v>
      </c>
      <c r="K5" s="196"/>
      <c r="L5" s="197" t="s">
        <v>319</v>
      </c>
      <c r="M5" s="198" t="s">
        <v>319</v>
      </c>
      <c r="N5" s="196"/>
      <c r="O5" s="197" t="s">
        <v>319</v>
      </c>
      <c r="P5" s="198" t="s">
        <v>319</v>
      </c>
      <c r="Q5" s="196"/>
      <c r="R5" s="197" t="s">
        <v>319</v>
      </c>
      <c r="S5" s="198" t="s">
        <v>319</v>
      </c>
      <c r="T5" s="196"/>
      <c r="U5" s="197" t="s">
        <v>319</v>
      </c>
      <c r="V5" s="198" t="s">
        <v>319</v>
      </c>
      <c r="W5" s="196"/>
      <c r="X5" s="197" t="s">
        <v>319</v>
      </c>
      <c r="Y5" s="198" t="s">
        <v>319</v>
      </c>
      <c r="Z5" s="196"/>
      <c r="AA5" s="197" t="s">
        <v>319</v>
      </c>
      <c r="AB5" s="198" t="s">
        <v>319</v>
      </c>
      <c r="AC5" s="196"/>
      <c r="AD5" s="197" t="s">
        <v>319</v>
      </c>
      <c r="AE5" s="198" t="s">
        <v>319</v>
      </c>
      <c r="AF5" s="196"/>
      <c r="AG5" s="197" t="s">
        <v>319</v>
      </c>
      <c r="AH5" s="198" t="s">
        <v>319</v>
      </c>
      <c r="AI5" s="196"/>
      <c r="AJ5" s="197" t="s">
        <v>319</v>
      </c>
      <c r="AK5" s="198" t="s">
        <v>319</v>
      </c>
      <c r="AL5" s="194"/>
      <c r="AM5" s="199" t="s">
        <v>319</v>
      </c>
      <c r="AN5" s="200" t="s">
        <v>319</v>
      </c>
      <c r="AO5" s="194"/>
      <c r="AP5" s="199" t="s">
        <v>319</v>
      </c>
      <c r="AQ5" s="200" t="s">
        <v>319</v>
      </c>
      <c r="AR5" s="201"/>
      <c r="AS5" s="197" t="s">
        <v>319</v>
      </c>
      <c r="AT5" s="276" t="s">
        <v>319</v>
      </c>
      <c r="AU5" s="201"/>
      <c r="AV5" s="197" t="s">
        <v>319</v>
      </c>
      <c r="AW5" s="198" t="s">
        <v>319</v>
      </c>
    </row>
    <row r="6" spans="1:49" ht="13.5" customHeight="1" x14ac:dyDescent="0.2">
      <c r="A6" s="202" t="s">
        <v>201</v>
      </c>
      <c r="B6" s="203">
        <v>10.686720759944587</v>
      </c>
      <c r="C6" s="204">
        <v>4.9079754601226995</v>
      </c>
      <c r="D6" s="205">
        <v>2.6024144072828026</v>
      </c>
      <c r="E6" s="206">
        <v>10.593786165761594</v>
      </c>
      <c r="F6" s="204">
        <v>4.9160707043730278</v>
      </c>
      <c r="G6" s="207">
        <v>2.5668417460458768</v>
      </c>
      <c r="H6" s="206">
        <v>10.398502220487766</v>
      </c>
      <c r="I6" s="204">
        <v>4.791708861697451</v>
      </c>
      <c r="J6" s="207">
        <v>2.524291987966389</v>
      </c>
      <c r="K6" s="206">
        <v>10.359446640706357</v>
      </c>
      <c r="L6" s="204">
        <v>4.7873574280539142</v>
      </c>
      <c r="M6" s="207">
        <v>2.5368058948656826</v>
      </c>
      <c r="N6" s="206">
        <v>9.7123960714126358</v>
      </c>
      <c r="O6" s="204">
        <v>4.2042429140162918</v>
      </c>
      <c r="P6" s="207">
        <v>2.4590854780095288</v>
      </c>
      <c r="Q6" s="206">
        <v>9.787887675413959</v>
      </c>
      <c r="R6" s="204">
        <v>4.1209542320559542</v>
      </c>
      <c r="S6" s="207">
        <v>2.4755551357827081</v>
      </c>
      <c r="T6" s="206">
        <v>9.7236768304486585</v>
      </c>
      <c r="U6" s="204">
        <v>4.0155459703077927</v>
      </c>
      <c r="V6" s="207">
        <v>2.4470508817821282</v>
      </c>
      <c r="W6" s="206">
        <v>9.8569204831979782</v>
      </c>
      <c r="X6" s="204">
        <v>4.0382540021981628</v>
      </c>
      <c r="Y6" s="207">
        <v>2.4269309766905214</v>
      </c>
      <c r="Z6" s="206">
        <v>9.8876831144952728</v>
      </c>
      <c r="AA6" s="204">
        <v>4.0769830325559084</v>
      </c>
      <c r="AB6" s="207">
        <v>2.3632511941163541</v>
      </c>
      <c r="AC6" s="206">
        <v>10.211244489109522</v>
      </c>
      <c r="AD6" s="204">
        <v>4.1814591676472226</v>
      </c>
      <c r="AE6" s="207">
        <v>2.3987839427927904</v>
      </c>
      <c r="AF6" s="206">
        <v>10.214810713614499</v>
      </c>
      <c r="AG6" s="204">
        <v>4.2413560148523652</v>
      </c>
      <c r="AH6" s="207">
        <v>2.3721116873485681</v>
      </c>
      <c r="AI6" s="208">
        <v>10.299462503199386</v>
      </c>
      <c r="AJ6" s="209">
        <v>4.2692603020220119</v>
      </c>
      <c r="AK6" s="210">
        <v>2.3854619912976709</v>
      </c>
      <c r="AL6" s="208">
        <v>10.439735890648016</v>
      </c>
      <c r="AM6" s="209">
        <v>4.3726372822694453</v>
      </c>
      <c r="AN6" s="210">
        <v>2.4000576837898251</v>
      </c>
      <c r="AO6" s="211">
        <v>10.4</v>
      </c>
      <c r="AP6" s="212">
        <v>4.4000000000000004</v>
      </c>
      <c r="AQ6" s="213">
        <v>2.4</v>
      </c>
      <c r="AR6" s="214">
        <v>10.7</v>
      </c>
      <c r="AS6" s="215">
        <v>4.5999999999999996</v>
      </c>
      <c r="AT6" s="216">
        <v>2.4</v>
      </c>
      <c r="AU6" s="214">
        <v>10.8</v>
      </c>
      <c r="AV6" s="215">
        <v>4.5999999999999996</v>
      </c>
      <c r="AW6" s="284">
        <v>2.4287735749435044</v>
      </c>
    </row>
    <row r="7" spans="1:49" ht="13.5" customHeight="1" x14ac:dyDescent="0.2">
      <c r="A7" s="202" t="s">
        <v>202</v>
      </c>
      <c r="B7" s="203">
        <v>11.203983179836442</v>
      </c>
      <c r="C7" s="204">
        <v>5.7013131078605888</v>
      </c>
      <c r="D7" s="205">
        <v>2.4378918040399351</v>
      </c>
      <c r="E7" s="206">
        <v>10.954927780632865</v>
      </c>
      <c r="F7" s="204">
        <v>5.5910935042598187</v>
      </c>
      <c r="G7" s="207">
        <v>2.3733094366811889</v>
      </c>
      <c r="H7" s="206">
        <v>10.566270269710456</v>
      </c>
      <c r="I7" s="204">
        <v>5.3776386547877042</v>
      </c>
      <c r="J7" s="207">
        <v>2.3043324038329596</v>
      </c>
      <c r="K7" s="206">
        <v>10.213467657781843</v>
      </c>
      <c r="L7" s="204">
        <v>5.150535279491903</v>
      </c>
      <c r="M7" s="207">
        <v>2.2544864279917038</v>
      </c>
      <c r="N7" s="206">
        <v>9.5284544497779606</v>
      </c>
      <c r="O7" s="204">
        <v>4.5691403342146462</v>
      </c>
      <c r="P7" s="207">
        <v>2.1100187386092357</v>
      </c>
      <c r="Q7" s="206">
        <v>9.3191600699770678</v>
      </c>
      <c r="R7" s="204">
        <v>4.4582164056207381</v>
      </c>
      <c r="S7" s="207">
        <v>2.0598088456348984</v>
      </c>
      <c r="T7" s="206">
        <v>9.2239778121177647</v>
      </c>
      <c r="U7" s="204">
        <v>4.4446234150613844</v>
      </c>
      <c r="V7" s="207">
        <v>1.8976478227385525</v>
      </c>
      <c r="W7" s="206">
        <v>9.1880245747164366</v>
      </c>
      <c r="X7" s="204">
        <v>4.4465439930414963</v>
      </c>
      <c r="Y7" s="207">
        <v>1.864599111191094</v>
      </c>
      <c r="Z7" s="206">
        <v>9.1719097172867308</v>
      </c>
      <c r="AA7" s="204">
        <v>4.5959297468622742</v>
      </c>
      <c r="AB7" s="207">
        <v>1.7081996074881487</v>
      </c>
      <c r="AC7" s="206">
        <v>8.8962377874754637</v>
      </c>
      <c r="AD7" s="204">
        <v>4.4035634457203257</v>
      </c>
      <c r="AE7" s="207">
        <v>1.6485515766440342</v>
      </c>
      <c r="AF7" s="206">
        <v>8.737012715099981</v>
      </c>
      <c r="AG7" s="204">
        <v>4.3549586919359369</v>
      </c>
      <c r="AH7" s="207">
        <v>1.596161330528556</v>
      </c>
      <c r="AI7" s="217">
        <v>8.6696032641978586</v>
      </c>
      <c r="AJ7" s="218">
        <v>4.2843826627610415</v>
      </c>
      <c r="AK7" s="219">
        <v>1.5863529377042891</v>
      </c>
      <c r="AL7" s="217">
        <v>8.6764072231579767</v>
      </c>
      <c r="AM7" s="218">
        <v>4.2451721571546086</v>
      </c>
      <c r="AN7" s="219">
        <v>1.6109130792432136</v>
      </c>
      <c r="AO7" s="206">
        <v>8.6999999999999993</v>
      </c>
      <c r="AP7" s="204">
        <v>4.2</v>
      </c>
      <c r="AQ7" s="205">
        <v>1.6</v>
      </c>
      <c r="AR7" s="214">
        <v>8.6999999999999993</v>
      </c>
      <c r="AS7" s="215">
        <v>4.2</v>
      </c>
      <c r="AT7" s="216">
        <v>1.7</v>
      </c>
      <c r="AU7" s="214">
        <v>8.8000000000000007</v>
      </c>
      <c r="AV7" s="215">
        <v>4.3</v>
      </c>
      <c r="AW7" s="284">
        <v>1.6752719557512357</v>
      </c>
    </row>
    <row r="8" spans="1:49" ht="13.5" customHeight="1" x14ac:dyDescent="0.2">
      <c r="A8" s="202" t="s">
        <v>203</v>
      </c>
      <c r="B8" s="203">
        <v>13.72712564440112</v>
      </c>
      <c r="C8" s="204">
        <v>6.3711549476942251</v>
      </c>
      <c r="D8" s="205">
        <v>2.8137592828933484</v>
      </c>
      <c r="E8" s="206">
        <v>13.680289913428629</v>
      </c>
      <c r="F8" s="204">
        <v>6.2009261123414534</v>
      </c>
      <c r="G8" s="207">
        <v>2.5870746929736259</v>
      </c>
      <c r="H8" s="206">
        <v>13.887769088123841</v>
      </c>
      <c r="I8" s="204">
        <v>6.0267677174877043</v>
      </c>
      <c r="J8" s="207">
        <v>2.5699427557848908</v>
      </c>
      <c r="K8" s="206">
        <v>13.382653674966919</v>
      </c>
      <c r="L8" s="204">
        <v>5.7039175588435782</v>
      </c>
      <c r="M8" s="207">
        <v>2.496090460724167</v>
      </c>
      <c r="N8" s="206">
        <v>11.835418295543393</v>
      </c>
      <c r="O8" s="204">
        <v>4.544566067240031</v>
      </c>
      <c r="P8" s="207">
        <v>2.1696637998436281</v>
      </c>
      <c r="Q8" s="206">
        <v>11.555902286800917</v>
      </c>
      <c r="R8" s="204">
        <v>4.3103027938953629</v>
      </c>
      <c r="S8" s="207">
        <v>2.1941586620508069</v>
      </c>
      <c r="T8" s="206">
        <v>11.196566256870399</v>
      </c>
      <c r="U8" s="204">
        <v>3.7677950630231698</v>
      </c>
      <c r="V8" s="207">
        <v>2.0684029598555029</v>
      </c>
      <c r="W8" s="206">
        <v>11.402043432656074</v>
      </c>
      <c r="X8" s="204">
        <v>3.7877316343576397</v>
      </c>
      <c r="Y8" s="207">
        <v>2.039547803115652</v>
      </c>
      <c r="Z8" s="206">
        <v>11.439707673568819</v>
      </c>
      <c r="AA8" s="204">
        <v>3.7904993909866018</v>
      </c>
      <c r="AB8" s="207">
        <v>2.0462850182704018</v>
      </c>
      <c r="AC8" s="206">
        <v>11.341036312659469</v>
      </c>
      <c r="AD8" s="204">
        <v>3.7544748100934253</v>
      </c>
      <c r="AE8" s="207">
        <v>2.0373119124537968</v>
      </c>
      <c r="AF8" s="206">
        <v>11.501023600757078</v>
      </c>
      <c r="AG8" s="204">
        <v>3.7853914790065279</v>
      </c>
      <c r="AH8" s="207">
        <v>2.0375449032407587</v>
      </c>
      <c r="AI8" s="217">
        <v>11.711928995224543</v>
      </c>
      <c r="AJ8" s="218">
        <v>3.8493077999131735</v>
      </c>
      <c r="AK8" s="219">
        <v>1.9680671458202692</v>
      </c>
      <c r="AL8" s="217">
        <v>11.871528616276262</v>
      </c>
      <c r="AM8" s="218">
        <v>3.8251630041052884</v>
      </c>
      <c r="AN8" s="219">
        <v>1.9319005071238831</v>
      </c>
      <c r="AO8" s="206">
        <v>12.1</v>
      </c>
      <c r="AP8" s="204">
        <v>3.9</v>
      </c>
      <c r="AQ8" s="205">
        <v>2</v>
      </c>
      <c r="AR8" s="214">
        <v>12.2</v>
      </c>
      <c r="AS8" s="215">
        <v>4</v>
      </c>
      <c r="AT8" s="216">
        <v>2</v>
      </c>
      <c r="AU8" s="214">
        <v>12.5</v>
      </c>
      <c r="AV8" s="215">
        <v>4</v>
      </c>
      <c r="AW8" s="284">
        <v>2.1440906533170345</v>
      </c>
    </row>
    <row r="9" spans="1:49" ht="13.5" customHeight="1" x14ac:dyDescent="0.2">
      <c r="A9" s="202" t="s">
        <v>204</v>
      </c>
      <c r="B9" s="203">
        <v>10.398280910605608</v>
      </c>
      <c r="C9" s="204">
        <v>5.335806899038392</v>
      </c>
      <c r="D9" s="205">
        <v>2.5646766675486985</v>
      </c>
      <c r="E9" s="206">
        <v>10.290746144226761</v>
      </c>
      <c r="F9" s="204">
        <v>5.2220832754388402</v>
      </c>
      <c r="G9" s="207">
        <v>2.5734102172201383</v>
      </c>
      <c r="H9" s="206">
        <v>10.133111047435463</v>
      </c>
      <c r="I9" s="204">
        <v>5.1953539931867052</v>
      </c>
      <c r="J9" s="207">
        <v>2.5441315654658019</v>
      </c>
      <c r="K9" s="206">
        <v>9.9782503065781256</v>
      </c>
      <c r="L9" s="204">
        <v>5.0209398644114858</v>
      </c>
      <c r="M9" s="207">
        <v>2.4844397140146697</v>
      </c>
      <c r="N9" s="206">
        <v>9.4396026398693866</v>
      </c>
      <c r="O9" s="204">
        <v>4.6393174971830664</v>
      </c>
      <c r="P9" s="207">
        <v>2.3282820153149215</v>
      </c>
      <c r="Q9" s="206">
        <v>9.1597821924158964</v>
      </c>
      <c r="R9" s="204">
        <v>4.5179812197109523</v>
      </c>
      <c r="S9" s="207">
        <v>2.2661894327039644</v>
      </c>
      <c r="T9" s="206">
        <v>8.2210287918198937</v>
      </c>
      <c r="U9" s="204">
        <v>4.0866893891828866</v>
      </c>
      <c r="V9" s="207">
        <v>1.9788770293299847</v>
      </c>
      <c r="W9" s="206">
        <v>6.7067870463198762</v>
      </c>
      <c r="X9" s="204">
        <v>3.9435352404862214</v>
      </c>
      <c r="Y9" s="207">
        <v>1.8967849079240064</v>
      </c>
      <c r="Z9" s="206">
        <v>6.8073144180021776</v>
      </c>
      <c r="AA9" s="204">
        <v>4.0761206575810611</v>
      </c>
      <c r="AB9" s="207">
        <v>1.9016384406564786</v>
      </c>
      <c r="AC9" s="206">
        <v>7.1857647243294096</v>
      </c>
      <c r="AD9" s="204">
        <v>4.4417650271155829</v>
      </c>
      <c r="AE9" s="207">
        <v>1.8545653125996897</v>
      </c>
      <c r="AF9" s="206">
        <v>7.3694691877393188</v>
      </c>
      <c r="AG9" s="204">
        <v>4.5199051224691909</v>
      </c>
      <c r="AH9" s="207">
        <v>1.9293923358599827</v>
      </c>
      <c r="AI9" s="217">
        <v>7.3846898833783952</v>
      </c>
      <c r="AJ9" s="218">
        <v>4.5976083827663663</v>
      </c>
      <c r="AK9" s="219">
        <v>1.9181362065022933</v>
      </c>
      <c r="AL9" s="217">
        <v>7.4848015162344703</v>
      </c>
      <c r="AM9" s="218">
        <v>4.6284770463409872</v>
      </c>
      <c r="AN9" s="219">
        <v>1.9836330198604228</v>
      </c>
      <c r="AO9" s="206">
        <v>7.6</v>
      </c>
      <c r="AP9" s="204">
        <v>4.8</v>
      </c>
      <c r="AQ9" s="205">
        <v>2</v>
      </c>
      <c r="AR9" s="214">
        <v>7.6</v>
      </c>
      <c r="AS9" s="215">
        <v>4.8</v>
      </c>
      <c r="AT9" s="216">
        <v>2</v>
      </c>
      <c r="AU9" s="214">
        <v>7.5</v>
      </c>
      <c r="AV9" s="215">
        <v>4.7</v>
      </c>
      <c r="AW9" s="284">
        <v>1.9983425820054759</v>
      </c>
    </row>
    <row r="10" spans="1:49" ht="13.5" customHeight="1" x14ac:dyDescent="0.2">
      <c r="A10" s="202" t="s">
        <v>205</v>
      </c>
      <c r="B10" s="203">
        <v>11.30805238521012</v>
      </c>
      <c r="C10" s="204">
        <v>4.4443275653500232</v>
      </c>
      <c r="D10" s="205">
        <v>2.7744175038131802</v>
      </c>
      <c r="E10" s="206">
        <v>11.119832548403977</v>
      </c>
      <c r="F10" s="204">
        <v>4.2647828362114071</v>
      </c>
      <c r="G10" s="207">
        <v>2.6687598116169542</v>
      </c>
      <c r="H10" s="206">
        <v>10.847714278254967</v>
      </c>
      <c r="I10" s="204">
        <v>4.0858418400647469</v>
      </c>
      <c r="J10" s="207">
        <v>2.5324387123723993</v>
      </c>
      <c r="K10" s="206">
        <v>10.45409571421132</v>
      </c>
      <c r="L10" s="204">
        <v>4.0228089361037336</v>
      </c>
      <c r="M10" s="207">
        <v>2.3954590428578868</v>
      </c>
      <c r="N10" s="206">
        <v>10.102456615416662</v>
      </c>
      <c r="O10" s="204">
        <v>3.5801231562365747</v>
      </c>
      <c r="P10" s="207">
        <v>2.1090180047648186</v>
      </c>
      <c r="Q10" s="206">
        <v>10.289978398900306</v>
      </c>
      <c r="R10" s="204">
        <v>3.5216338286312756</v>
      </c>
      <c r="S10" s="207">
        <v>2.1339268180925575</v>
      </c>
      <c r="T10" s="206">
        <v>10.296127562642369</v>
      </c>
      <c r="U10" s="204">
        <v>3.5144809632281158</v>
      </c>
      <c r="V10" s="207">
        <v>2.056622193296453</v>
      </c>
      <c r="W10" s="206">
        <v>10.139284501006088</v>
      </c>
      <c r="X10" s="204">
        <v>3.514777745838451</v>
      </c>
      <c r="Y10" s="207">
        <v>1.9599132411738573</v>
      </c>
      <c r="Z10" s="206">
        <v>10.33266459488874</v>
      </c>
      <c r="AA10" s="204">
        <v>3.7370677786082371</v>
      </c>
      <c r="AB10" s="207">
        <v>1.9537652596934294</v>
      </c>
      <c r="AC10" s="206">
        <v>10.347063259986504</v>
      </c>
      <c r="AD10" s="204">
        <v>3.784220066951586</v>
      </c>
      <c r="AE10" s="207">
        <v>1.9053415721714277</v>
      </c>
      <c r="AF10" s="206">
        <v>10.482124589815466</v>
      </c>
      <c r="AG10" s="204">
        <v>3.8926014002736777</v>
      </c>
      <c r="AH10" s="207">
        <v>1.9130873776089066</v>
      </c>
      <c r="AI10" s="217">
        <v>10.544745001603763</v>
      </c>
      <c r="AJ10" s="218">
        <v>3.875761787661713</v>
      </c>
      <c r="AK10" s="219">
        <v>1.9245161980113332</v>
      </c>
      <c r="AL10" s="217">
        <v>10.714189932147933</v>
      </c>
      <c r="AM10" s="218">
        <v>4.0496687853675546</v>
      </c>
      <c r="AN10" s="219">
        <v>1.9175583983694049</v>
      </c>
      <c r="AO10" s="206">
        <v>11</v>
      </c>
      <c r="AP10" s="204">
        <v>4.3</v>
      </c>
      <c r="AQ10" s="205">
        <v>2</v>
      </c>
      <c r="AR10" s="214">
        <v>11</v>
      </c>
      <c r="AS10" s="215">
        <v>4.5</v>
      </c>
      <c r="AT10" s="216">
        <v>2</v>
      </c>
      <c r="AU10" s="214">
        <v>10.9</v>
      </c>
      <c r="AV10" s="215">
        <v>4.5999999999999996</v>
      </c>
      <c r="AW10" s="284">
        <v>2.0605332823885809</v>
      </c>
    </row>
    <row r="11" spans="1:49" ht="13.5" customHeight="1" x14ac:dyDescent="0.2">
      <c r="A11" s="202" t="s">
        <v>206</v>
      </c>
      <c r="B11" s="203">
        <v>7.6290380259864108</v>
      </c>
      <c r="C11" s="204">
        <v>4.3168775437222209</v>
      </c>
      <c r="D11" s="205">
        <v>2.0690359824940825</v>
      </c>
      <c r="E11" s="206">
        <v>7.4032036093809852</v>
      </c>
      <c r="F11" s="204">
        <v>4.2393201197451864</v>
      </c>
      <c r="G11" s="207">
        <v>2.011832640494871</v>
      </c>
      <c r="H11" s="206">
        <v>7.2368458350577409</v>
      </c>
      <c r="I11" s="204">
        <v>4.1159029191162713</v>
      </c>
      <c r="J11" s="207">
        <v>1.9615735675127133</v>
      </c>
      <c r="K11" s="206">
        <v>7.0794515608317292</v>
      </c>
      <c r="L11" s="204">
        <v>4.0284981026619073</v>
      </c>
      <c r="M11" s="207">
        <v>1.9325522366615866</v>
      </c>
      <c r="N11" s="206">
        <v>6.8948444792015371</v>
      </c>
      <c r="O11" s="204">
        <v>3.9242382898760275</v>
      </c>
      <c r="P11" s="207">
        <v>1.8200589057704586</v>
      </c>
      <c r="Q11" s="206">
        <v>6.8525121191330465</v>
      </c>
      <c r="R11" s="204">
        <v>3.8719364743726734</v>
      </c>
      <c r="S11" s="207">
        <v>1.8052165697510938</v>
      </c>
      <c r="T11" s="206">
        <v>6.9738921053296252</v>
      </c>
      <c r="U11" s="204">
        <v>4.0468218977405712</v>
      </c>
      <c r="V11" s="207">
        <v>1.7988993317972997</v>
      </c>
      <c r="W11" s="206">
        <v>7.1186459701224507</v>
      </c>
      <c r="X11" s="204">
        <v>4.0910468365938248</v>
      </c>
      <c r="Y11" s="207">
        <v>1.8940031650897338</v>
      </c>
      <c r="Z11" s="206">
        <v>7.1839444186602535</v>
      </c>
      <c r="AA11" s="204">
        <v>4.1489107351307259</v>
      </c>
      <c r="AB11" s="207">
        <v>1.8930284235545618</v>
      </c>
      <c r="AC11" s="206">
        <v>7.165119588047971</v>
      </c>
      <c r="AD11" s="204">
        <v>4.0850780314836141</v>
      </c>
      <c r="AE11" s="207">
        <v>1.9253788648734105</v>
      </c>
      <c r="AF11" s="206">
        <v>7.1274426339860222</v>
      </c>
      <c r="AG11" s="204">
        <v>4.0558542607682364</v>
      </c>
      <c r="AH11" s="207">
        <v>1.9147931203208481</v>
      </c>
      <c r="AI11" s="217">
        <v>7.0553992102038041</v>
      </c>
      <c r="AJ11" s="218">
        <v>3.9943715673369344</v>
      </c>
      <c r="AK11" s="219">
        <v>1.9177522581816531</v>
      </c>
      <c r="AL11" s="217">
        <v>7.0298119788451308</v>
      </c>
      <c r="AM11" s="218">
        <v>3.9914310830917517</v>
      </c>
      <c r="AN11" s="219">
        <v>1.8833409672179184</v>
      </c>
      <c r="AO11" s="206">
        <v>7</v>
      </c>
      <c r="AP11" s="204">
        <v>4</v>
      </c>
      <c r="AQ11" s="205">
        <v>1.9</v>
      </c>
      <c r="AR11" s="214">
        <v>7</v>
      </c>
      <c r="AS11" s="215">
        <v>4</v>
      </c>
      <c r="AT11" s="216">
        <v>1.9</v>
      </c>
      <c r="AU11" s="214">
        <v>7.1</v>
      </c>
      <c r="AV11" s="215">
        <v>4</v>
      </c>
      <c r="AW11" s="284">
        <v>1.9280980116489255</v>
      </c>
    </row>
    <row r="12" spans="1:49" ht="13.5" customHeight="1" x14ac:dyDescent="0.2">
      <c r="A12" s="202" t="s">
        <v>207</v>
      </c>
      <c r="B12" s="203">
        <v>11.089323145581176</v>
      </c>
      <c r="C12" s="204">
        <v>4.812135145491018</v>
      </c>
      <c r="D12" s="205">
        <v>2.3778934793878332</v>
      </c>
      <c r="E12" s="206">
        <v>10.916490533795027</v>
      </c>
      <c r="F12" s="204">
        <v>4.7218599631245217</v>
      </c>
      <c r="G12" s="207">
        <v>2.3609299815622609</v>
      </c>
      <c r="H12" s="206">
        <v>10.661838664252665</v>
      </c>
      <c r="I12" s="204">
        <v>4.548604126153915</v>
      </c>
      <c r="J12" s="207">
        <v>2.3245937548894702</v>
      </c>
      <c r="K12" s="206">
        <v>10.650716533069476</v>
      </c>
      <c r="L12" s="204">
        <v>4.4359456124162007</v>
      </c>
      <c r="M12" s="207">
        <v>2.3124729007081948</v>
      </c>
      <c r="N12" s="206">
        <v>10.260676650027731</v>
      </c>
      <c r="O12" s="204">
        <v>4.181919023849141</v>
      </c>
      <c r="P12" s="207">
        <v>2.2185246810870773</v>
      </c>
      <c r="Q12" s="206">
        <v>10.37028812524288</v>
      </c>
      <c r="R12" s="204">
        <v>4.0859379337145389</v>
      </c>
      <c r="S12" s="207">
        <v>2.2539277188697051</v>
      </c>
      <c r="T12" s="206">
        <v>10.247377225342595</v>
      </c>
      <c r="U12" s="204">
        <v>4.0103249249448858</v>
      </c>
      <c r="V12" s="207">
        <v>2.1602579015587091</v>
      </c>
      <c r="W12" s="206">
        <v>10.282633774070458</v>
      </c>
      <c r="X12" s="204">
        <v>4.0376253438636969</v>
      </c>
      <c r="Y12" s="207">
        <v>2.1075516904783034</v>
      </c>
      <c r="Z12" s="206">
        <v>10.369842894654857</v>
      </c>
      <c r="AA12" s="204">
        <v>4.0722773599181092</v>
      </c>
      <c r="AB12" s="207">
        <v>2.1028973252036138</v>
      </c>
      <c r="AC12" s="206">
        <v>10.854266830306374</v>
      </c>
      <c r="AD12" s="204">
        <v>4.2561336741242837</v>
      </c>
      <c r="AE12" s="207">
        <v>2.116807224167633</v>
      </c>
      <c r="AF12" s="206">
        <v>10.939774381368268</v>
      </c>
      <c r="AG12" s="204">
        <v>4.3099526928675402</v>
      </c>
      <c r="AH12" s="207">
        <v>2.1379184861717615</v>
      </c>
      <c r="AI12" s="217">
        <v>11.037781405937407</v>
      </c>
      <c r="AJ12" s="218">
        <v>4.3921171844459268</v>
      </c>
      <c r="AK12" s="219">
        <v>2.1500678363648906</v>
      </c>
      <c r="AL12" s="217">
        <v>11.138671241133109</v>
      </c>
      <c r="AM12" s="218">
        <v>4.4856043395614078</v>
      </c>
      <c r="AN12" s="219">
        <v>2.1210997264592701</v>
      </c>
      <c r="AO12" s="206">
        <v>11.4</v>
      </c>
      <c r="AP12" s="204">
        <v>4.5999999999999996</v>
      </c>
      <c r="AQ12" s="205">
        <v>2.2000000000000002</v>
      </c>
      <c r="AR12" s="214">
        <v>11.8</v>
      </c>
      <c r="AS12" s="215">
        <v>4.7</v>
      </c>
      <c r="AT12" s="216">
        <v>2.2999999999999998</v>
      </c>
      <c r="AU12" s="214">
        <v>12.2</v>
      </c>
      <c r="AV12" s="215">
        <v>5</v>
      </c>
      <c r="AW12" s="284">
        <v>2.2728365962768771</v>
      </c>
    </row>
    <row r="13" spans="1:49" ht="13.5" customHeight="1" x14ac:dyDescent="0.2">
      <c r="A13" s="202" t="s">
        <v>208</v>
      </c>
      <c r="B13" s="203">
        <v>10.230144556390471</v>
      </c>
      <c r="C13" s="204">
        <v>6.8268355965899516</v>
      </c>
      <c r="D13" s="205">
        <v>1.7858948006874011</v>
      </c>
      <c r="E13" s="206">
        <v>10.086788551529002</v>
      </c>
      <c r="F13" s="204">
        <v>6.7471977364239848</v>
      </c>
      <c r="G13" s="207">
        <v>1.768418761562738</v>
      </c>
      <c r="H13" s="206">
        <v>9.539276161362519</v>
      </c>
      <c r="I13" s="204">
        <v>6.3185763415033573</v>
      </c>
      <c r="J13" s="207">
        <v>1.719526175009553</v>
      </c>
      <c r="K13" s="206">
        <v>9.4038081650570682</v>
      </c>
      <c r="L13" s="204">
        <v>6.2280509218612812</v>
      </c>
      <c r="M13" s="207">
        <v>1.6393217734855137</v>
      </c>
      <c r="N13" s="206">
        <v>8.3178090478514619</v>
      </c>
      <c r="O13" s="204">
        <v>5.5749943287665582</v>
      </c>
      <c r="P13" s="207">
        <v>1.3954671377800385</v>
      </c>
      <c r="Q13" s="206">
        <v>7.7432866256079578</v>
      </c>
      <c r="R13" s="204">
        <v>5.2563413659598508</v>
      </c>
      <c r="S13" s="207">
        <v>1.288251422587801</v>
      </c>
      <c r="T13" s="206">
        <v>6.549080385675687</v>
      </c>
      <c r="U13" s="204">
        <v>4.5603544046851638</v>
      </c>
      <c r="V13" s="207">
        <v>1.1315165064256423</v>
      </c>
      <c r="W13" s="206">
        <v>6.3367262080672981</v>
      </c>
      <c r="X13" s="204">
        <v>4.5291784936186001</v>
      </c>
      <c r="Y13" s="207">
        <v>0.95531989470862744</v>
      </c>
      <c r="Z13" s="206">
        <v>5.8812578859187656</v>
      </c>
      <c r="AA13" s="204">
        <v>4.2885608499900023</v>
      </c>
      <c r="AB13" s="207">
        <v>0.81358549887270148</v>
      </c>
      <c r="AC13" s="206">
        <v>5.7576241639638015</v>
      </c>
      <c r="AD13" s="204">
        <v>4.521367105838884</v>
      </c>
      <c r="AE13" s="207">
        <v>0.47922324163269275</v>
      </c>
      <c r="AF13" s="206">
        <v>5.2324048243605228</v>
      </c>
      <c r="AG13" s="204">
        <v>4.129019722141261</v>
      </c>
      <c r="AH13" s="207">
        <v>0.3886136209074128</v>
      </c>
      <c r="AI13" s="217">
        <v>4.9979785024188264</v>
      </c>
      <c r="AJ13" s="218">
        <v>3.8547867668585929</v>
      </c>
      <c r="AK13" s="219">
        <v>0.39035815360593346</v>
      </c>
      <c r="AL13" s="217">
        <v>4.7816296461038057</v>
      </c>
      <c r="AM13" s="218">
        <v>3.7252230963831976</v>
      </c>
      <c r="AN13" s="219">
        <v>0.36140224069389232</v>
      </c>
      <c r="AO13" s="206">
        <v>4.8</v>
      </c>
      <c r="AP13" s="204">
        <v>3.7</v>
      </c>
      <c r="AQ13" s="205">
        <v>0.3</v>
      </c>
      <c r="AR13" s="214">
        <v>4.7</v>
      </c>
      <c r="AS13" s="215">
        <v>3.7</v>
      </c>
      <c r="AT13" s="216">
        <v>0.3</v>
      </c>
      <c r="AU13" s="214">
        <v>4.7</v>
      </c>
      <c r="AV13" s="215">
        <v>3.7</v>
      </c>
      <c r="AW13" s="284">
        <v>0.3309532862957173</v>
      </c>
    </row>
    <row r="14" spans="1:49" ht="13.5" customHeight="1" x14ac:dyDescent="0.2">
      <c r="A14" s="202" t="s">
        <v>209</v>
      </c>
      <c r="B14" s="203">
        <v>8.1201977825136638</v>
      </c>
      <c r="C14" s="204">
        <v>4.8750958272653069</v>
      </c>
      <c r="D14" s="205">
        <v>1.4141499346265776</v>
      </c>
      <c r="E14" s="206">
        <v>7.8409526992733438</v>
      </c>
      <c r="F14" s="204">
        <v>4.8154887906809769</v>
      </c>
      <c r="G14" s="207">
        <v>1.3567546824129435</v>
      </c>
      <c r="H14" s="206">
        <v>7.6325477003265076</v>
      </c>
      <c r="I14" s="204">
        <v>4.7489756382752075</v>
      </c>
      <c r="J14" s="207">
        <v>1.2683753400088194</v>
      </c>
      <c r="K14" s="206">
        <v>7.4319153836438421</v>
      </c>
      <c r="L14" s="204">
        <v>4.6409228353710636</v>
      </c>
      <c r="M14" s="207">
        <v>1.2060455820841558</v>
      </c>
      <c r="N14" s="206">
        <v>6.8061035856965981</v>
      </c>
      <c r="O14" s="204">
        <v>4.5045821200089602</v>
      </c>
      <c r="P14" s="207">
        <v>0.88614730229684457</v>
      </c>
      <c r="Q14" s="206">
        <v>6.6170632725949847</v>
      </c>
      <c r="R14" s="204">
        <v>4.3777822022628783</v>
      </c>
      <c r="S14" s="207">
        <v>0.82344583815725103</v>
      </c>
      <c r="T14" s="206">
        <v>6.4577495439718708</v>
      </c>
      <c r="U14" s="204">
        <v>4.0810238503934313</v>
      </c>
      <c r="V14" s="207">
        <v>0.78001594264559893</v>
      </c>
      <c r="W14" s="206">
        <v>6.7619490467683123</v>
      </c>
      <c r="X14" s="204">
        <v>4.3072856758278064</v>
      </c>
      <c r="Y14" s="207">
        <v>0.80272142140427305</v>
      </c>
      <c r="Z14" s="206">
        <v>6.9835692271451286</v>
      </c>
      <c r="AA14" s="204">
        <v>4.4365049763451836</v>
      </c>
      <c r="AB14" s="207">
        <v>0.84411377868514559</v>
      </c>
      <c r="AC14" s="206">
        <v>7.2154740062672396</v>
      </c>
      <c r="AD14" s="204">
        <v>4.422626264621706</v>
      </c>
      <c r="AE14" s="207">
        <v>0.9877445593794989</v>
      </c>
      <c r="AF14" s="206">
        <v>7.2031664228481471</v>
      </c>
      <c r="AG14" s="204">
        <v>4.4035852461329394</v>
      </c>
      <c r="AH14" s="207">
        <v>0.96784813447890905</v>
      </c>
      <c r="AI14" s="217">
        <v>7.2656546913773443</v>
      </c>
      <c r="AJ14" s="218">
        <v>4.4239764120830944</v>
      </c>
      <c r="AK14" s="219">
        <v>0.99856177296878379</v>
      </c>
      <c r="AL14" s="217">
        <v>7.3527578451856765</v>
      </c>
      <c r="AM14" s="218">
        <v>4.4006841630222855</v>
      </c>
      <c r="AN14" s="219">
        <v>1.0397083829916673</v>
      </c>
      <c r="AO14" s="206">
        <v>7.3</v>
      </c>
      <c r="AP14" s="204">
        <v>4.5</v>
      </c>
      <c r="AQ14" s="205">
        <v>0.9</v>
      </c>
      <c r="AR14" s="214">
        <v>7.2</v>
      </c>
      <c r="AS14" s="215">
        <v>4.4000000000000004</v>
      </c>
      <c r="AT14" s="216">
        <v>0.9</v>
      </c>
      <c r="AU14" s="214">
        <v>7.3</v>
      </c>
      <c r="AV14" s="215">
        <v>4.3</v>
      </c>
      <c r="AW14" s="284">
        <v>0.90851276460434272</v>
      </c>
    </row>
    <row r="15" spans="1:49" ht="13.5" customHeight="1" x14ac:dyDescent="0.2">
      <c r="A15" s="202" t="s">
        <v>210</v>
      </c>
      <c r="B15" s="203">
        <v>7.5601745902493427</v>
      </c>
      <c r="C15" s="204">
        <v>4.6078858911473786</v>
      </c>
      <c r="D15" s="205">
        <v>2.2846469410043957</v>
      </c>
      <c r="E15" s="206">
        <v>7.221384739542887</v>
      </c>
      <c r="F15" s="204">
        <v>4.3929773270598265</v>
      </c>
      <c r="G15" s="207">
        <v>2.1926819240783884</v>
      </c>
      <c r="H15" s="206">
        <v>7.0638017130572264</v>
      </c>
      <c r="I15" s="204">
        <v>4.2921221358995068</v>
      </c>
      <c r="J15" s="207">
        <v>2.1460610679497534</v>
      </c>
      <c r="K15" s="206">
        <v>6.9453628933217963</v>
      </c>
      <c r="L15" s="204">
        <v>4.1793097714983167</v>
      </c>
      <c r="M15" s="207">
        <v>2.1425575410845803</v>
      </c>
      <c r="N15" s="206">
        <v>6.3136886854395655</v>
      </c>
      <c r="O15" s="204">
        <v>3.780052156558706</v>
      </c>
      <c r="P15" s="207">
        <v>1.9475244182466345</v>
      </c>
      <c r="Q15" s="206">
        <v>6.0672042514715923</v>
      </c>
      <c r="R15" s="204">
        <v>3.6314653183990555</v>
      </c>
      <c r="S15" s="207">
        <v>1.9006144705035706</v>
      </c>
      <c r="T15" s="206">
        <v>5.5952751010258002</v>
      </c>
      <c r="U15" s="204">
        <v>3.3687315207726396</v>
      </c>
      <c r="V15" s="207">
        <v>1.7566561363685653</v>
      </c>
      <c r="W15" s="206">
        <v>5.6574081076311993</v>
      </c>
      <c r="X15" s="204">
        <v>3.4282956833003828</v>
      </c>
      <c r="Y15" s="207">
        <v>1.7429570490728836</v>
      </c>
      <c r="Z15" s="206">
        <v>5.7464255224512346</v>
      </c>
      <c r="AA15" s="204">
        <v>3.4973563572970994</v>
      </c>
      <c r="AB15" s="207">
        <v>1.7504716947292149</v>
      </c>
      <c r="AC15" s="206">
        <v>5.9728938956026525</v>
      </c>
      <c r="AD15" s="204">
        <v>3.5851618490311865</v>
      </c>
      <c r="AE15" s="207">
        <v>1.8674202871693257</v>
      </c>
      <c r="AF15" s="206">
        <v>6.0885772610277806</v>
      </c>
      <c r="AG15" s="204">
        <v>3.6495961657939113</v>
      </c>
      <c r="AH15" s="207">
        <v>1.9135528534658739</v>
      </c>
      <c r="AI15" s="217">
        <v>6.1804565666021318</v>
      </c>
      <c r="AJ15" s="218">
        <v>3.758625335971463</v>
      </c>
      <c r="AK15" s="219">
        <v>1.8970420327780497</v>
      </c>
      <c r="AL15" s="217">
        <v>6.2083424823453583</v>
      </c>
      <c r="AM15" s="218">
        <v>3.8036279669360606</v>
      </c>
      <c r="AN15" s="219">
        <v>1.8947308773843505</v>
      </c>
      <c r="AO15" s="206">
        <v>6.2</v>
      </c>
      <c r="AP15" s="204">
        <v>3.8</v>
      </c>
      <c r="AQ15" s="205">
        <v>1.9</v>
      </c>
      <c r="AR15" s="214">
        <v>6.3</v>
      </c>
      <c r="AS15" s="215">
        <v>3.9</v>
      </c>
      <c r="AT15" s="216">
        <v>1.9</v>
      </c>
      <c r="AU15" s="214">
        <v>6.3</v>
      </c>
      <c r="AV15" s="215">
        <v>3.9</v>
      </c>
      <c r="AW15" s="284">
        <v>1.9057914299051317</v>
      </c>
    </row>
    <row r="16" spans="1:49" ht="13.5" customHeight="1" x14ac:dyDescent="0.2">
      <c r="A16" s="202" t="s">
        <v>211</v>
      </c>
      <c r="B16" s="203">
        <v>9.1600770194231025</v>
      </c>
      <c r="C16" s="204">
        <v>4.7146355597928702</v>
      </c>
      <c r="D16" s="205">
        <v>2.060082627633522</v>
      </c>
      <c r="E16" s="206">
        <v>9.0937010764125574</v>
      </c>
      <c r="F16" s="204">
        <v>4.6966643944898472</v>
      </c>
      <c r="G16" s="207">
        <v>2.014996367013985</v>
      </c>
      <c r="H16" s="206">
        <v>9.0580525187084771</v>
      </c>
      <c r="I16" s="204">
        <v>4.6677464345165793</v>
      </c>
      <c r="J16" s="207">
        <v>2.0433106882020367</v>
      </c>
      <c r="K16" s="206">
        <v>8.9499970004199412</v>
      </c>
      <c r="L16" s="204">
        <v>4.5856080148779172</v>
      </c>
      <c r="M16" s="207">
        <v>1.9309796628472014</v>
      </c>
      <c r="N16" s="206">
        <v>8.5267288846707192</v>
      </c>
      <c r="O16" s="204">
        <v>4.2746631113521492</v>
      </c>
      <c r="P16" s="207">
        <v>1.792722150663985</v>
      </c>
      <c r="Q16" s="206">
        <v>8.3251640147801815</v>
      </c>
      <c r="R16" s="204">
        <v>4.1738933715406077</v>
      </c>
      <c r="S16" s="207">
        <v>1.7080159867279994</v>
      </c>
      <c r="T16" s="206">
        <v>8.3324383677308731</v>
      </c>
      <c r="U16" s="204">
        <v>4.3513844809261224</v>
      </c>
      <c r="V16" s="207">
        <v>1.6035314725455414</v>
      </c>
      <c r="W16" s="206">
        <v>8.490346161956591</v>
      </c>
      <c r="X16" s="204">
        <v>4.4541946749436754</v>
      </c>
      <c r="Y16" s="207">
        <v>1.6277787848631371</v>
      </c>
      <c r="Z16" s="206">
        <v>8.6574627031758862</v>
      </c>
      <c r="AA16" s="204">
        <v>4.6403109861495437</v>
      </c>
      <c r="AB16" s="207">
        <v>1.6172466746292573</v>
      </c>
      <c r="AC16" s="206">
        <v>8.6941297861482472</v>
      </c>
      <c r="AD16" s="204">
        <v>4.6376142175469441</v>
      </c>
      <c r="AE16" s="207">
        <v>1.5905713019217231</v>
      </c>
      <c r="AF16" s="206">
        <v>8.8812667668004277</v>
      </c>
      <c r="AG16" s="204">
        <v>4.8086623175734751</v>
      </c>
      <c r="AH16" s="207">
        <v>1.5767330986915358</v>
      </c>
      <c r="AI16" s="217">
        <v>8.8782998617682427</v>
      </c>
      <c r="AJ16" s="218">
        <v>4.9785909351434574</v>
      </c>
      <c r="AK16" s="219">
        <v>1.4759705255429061</v>
      </c>
      <c r="AL16" s="217">
        <v>8.9949673251708848</v>
      </c>
      <c r="AM16" s="218">
        <v>4.9988732817546762</v>
      </c>
      <c r="AN16" s="219">
        <v>1.47975662885901</v>
      </c>
      <c r="AO16" s="206">
        <v>9.1</v>
      </c>
      <c r="AP16" s="204">
        <v>5</v>
      </c>
      <c r="AQ16" s="205">
        <v>1.5</v>
      </c>
      <c r="AR16" s="214">
        <v>9.1999999999999993</v>
      </c>
      <c r="AS16" s="215">
        <v>5</v>
      </c>
      <c r="AT16" s="216">
        <v>1.5</v>
      </c>
      <c r="AU16" s="214">
        <v>9.1</v>
      </c>
      <c r="AV16" s="215">
        <v>5</v>
      </c>
      <c r="AW16" s="284">
        <v>1.4809273353231702</v>
      </c>
    </row>
    <row r="17" spans="1:49" ht="13.5" customHeight="1" x14ac:dyDescent="0.2">
      <c r="A17" s="202" t="s">
        <v>212</v>
      </c>
      <c r="B17" s="203">
        <v>14.416684162642593</v>
      </c>
      <c r="C17" s="204">
        <v>5.9386341141537446</v>
      </c>
      <c r="D17" s="205">
        <v>3.0193055597212641</v>
      </c>
      <c r="E17" s="206">
        <v>14.034459076114544</v>
      </c>
      <c r="F17" s="204">
        <v>5.6934117670478868</v>
      </c>
      <c r="G17" s="207">
        <v>2.9263340201260117</v>
      </c>
      <c r="H17" s="206">
        <v>13.734980470885221</v>
      </c>
      <c r="I17" s="204">
        <v>5.3965950764766095</v>
      </c>
      <c r="J17" s="207">
        <v>2.8424055098937577</v>
      </c>
      <c r="K17" s="206">
        <v>13.468711147948611</v>
      </c>
      <c r="L17" s="204">
        <v>5.1802735184417736</v>
      </c>
      <c r="M17" s="207">
        <v>2.7628125431689461</v>
      </c>
      <c r="N17" s="206">
        <v>13.104414170004798</v>
      </c>
      <c r="O17" s="204">
        <v>4.828457537976357</v>
      </c>
      <c r="P17" s="207">
        <v>2.5366541629530963</v>
      </c>
      <c r="Q17" s="206">
        <v>13.149631025278694</v>
      </c>
      <c r="R17" s="204">
        <v>4.7201287486261583</v>
      </c>
      <c r="S17" s="207">
        <v>2.4238498979431622</v>
      </c>
      <c r="T17" s="206">
        <v>5.9475401483455652</v>
      </c>
      <c r="U17" s="204">
        <v>4.409214278015658</v>
      </c>
      <c r="V17" s="207">
        <v>0.71527253843365113</v>
      </c>
      <c r="W17" s="206">
        <v>5.7727295077936764</v>
      </c>
      <c r="X17" s="204">
        <v>4.2484142203864881</v>
      </c>
      <c r="Y17" s="207">
        <v>0.70806903673108124</v>
      </c>
      <c r="Z17" s="206">
        <v>5.5356561380657769</v>
      </c>
      <c r="AA17" s="204">
        <v>4.0357992165221077</v>
      </c>
      <c r="AB17" s="207">
        <v>0.69072358228984732</v>
      </c>
      <c r="AC17" s="206">
        <v>5.435806889984427</v>
      </c>
      <c r="AD17" s="204">
        <v>4.0371777449336887</v>
      </c>
      <c r="AE17" s="207">
        <v>0.66459682779006679</v>
      </c>
      <c r="AF17" s="206">
        <v>5.3703133840915633</v>
      </c>
      <c r="AG17" s="204">
        <v>4.1294831197450836</v>
      </c>
      <c r="AH17" s="207">
        <v>0.53603867419767914</v>
      </c>
      <c r="AI17" s="217">
        <v>5.5013803102222401</v>
      </c>
      <c r="AJ17" s="218">
        <v>4.3097455859863754</v>
      </c>
      <c r="AK17" s="219">
        <v>0.53623562590613894</v>
      </c>
      <c r="AL17" s="217">
        <v>5.6861183031268672</v>
      </c>
      <c r="AM17" s="218">
        <v>4.4114718183628758</v>
      </c>
      <c r="AN17" s="219">
        <v>0.57757418840868358</v>
      </c>
      <c r="AO17" s="206">
        <v>5.8</v>
      </c>
      <c r="AP17" s="204">
        <v>4.5999999999999996</v>
      </c>
      <c r="AQ17" s="205">
        <v>0.6</v>
      </c>
      <c r="AR17" s="214">
        <v>5.9</v>
      </c>
      <c r="AS17" s="215">
        <v>4.5999999999999996</v>
      </c>
      <c r="AT17" s="216">
        <v>0.6</v>
      </c>
      <c r="AU17" s="214">
        <v>6.3</v>
      </c>
      <c r="AV17" s="215">
        <v>5</v>
      </c>
      <c r="AW17" s="284">
        <v>0.67989243492820539</v>
      </c>
    </row>
    <row r="18" spans="1:49" ht="13.5" customHeight="1" x14ac:dyDescent="0.2">
      <c r="A18" s="202" t="s">
        <v>213</v>
      </c>
      <c r="B18" s="203">
        <v>7.9366345478910088</v>
      </c>
      <c r="C18" s="204">
        <v>4.6582860059983409</v>
      </c>
      <c r="D18" s="205">
        <v>2.4089081743347585</v>
      </c>
      <c r="E18" s="206">
        <v>7.7552951743938925</v>
      </c>
      <c r="F18" s="204">
        <v>4.5072139483033791</v>
      </c>
      <c r="G18" s="207">
        <v>2.4541058152683877</v>
      </c>
      <c r="H18" s="206">
        <v>7.8205707644628095</v>
      </c>
      <c r="I18" s="204">
        <v>4.438920454545455</v>
      </c>
      <c r="J18" s="207">
        <v>2.4857954545454546</v>
      </c>
      <c r="K18" s="206">
        <v>7.8236188710241459</v>
      </c>
      <c r="L18" s="204">
        <v>4.440432332202894</v>
      </c>
      <c r="M18" s="207">
        <v>2.4804612844723124</v>
      </c>
      <c r="N18" s="206">
        <v>7.4659676308825604</v>
      </c>
      <c r="O18" s="204">
        <v>4.1975329124739726</v>
      </c>
      <c r="P18" s="207">
        <v>2.4222917202418972</v>
      </c>
      <c r="Q18" s="206">
        <v>7.3724023344549181</v>
      </c>
      <c r="R18" s="204">
        <v>4.20803032453599</v>
      </c>
      <c r="S18" s="207">
        <v>2.3210960917083434</v>
      </c>
      <c r="T18" s="206">
        <v>7.5646054747662124</v>
      </c>
      <c r="U18" s="204">
        <v>4.5098322852936921</v>
      </c>
      <c r="V18" s="207">
        <v>2.22938879008858</v>
      </c>
      <c r="W18" s="206">
        <v>7.5737477642467761</v>
      </c>
      <c r="X18" s="204">
        <v>4.4757854019221055</v>
      </c>
      <c r="Y18" s="207">
        <v>2.3191928182043799</v>
      </c>
      <c r="Z18" s="206">
        <v>7.8149934012472935</v>
      </c>
      <c r="AA18" s="204">
        <v>4.4940524967437527</v>
      </c>
      <c r="AB18" s="207">
        <v>2.5273654156351624</v>
      </c>
      <c r="AC18" s="206">
        <v>8.0647992137040152</v>
      </c>
      <c r="AD18" s="204">
        <v>4.7212861555742771</v>
      </c>
      <c r="AE18" s="207">
        <v>2.5537068239258636</v>
      </c>
      <c r="AF18" s="206">
        <v>8.0934375857824694</v>
      </c>
      <c r="AG18" s="204">
        <v>4.7816808493681986</v>
      </c>
      <c r="AH18" s="207">
        <v>2.5325198572579715</v>
      </c>
      <c r="AI18" s="217">
        <v>8.2128366905574719</v>
      </c>
      <c r="AJ18" s="218">
        <v>4.852633648501314</v>
      </c>
      <c r="AK18" s="219">
        <v>2.5558991224150565</v>
      </c>
      <c r="AL18" s="217">
        <v>8.2678122720272356</v>
      </c>
      <c r="AM18" s="218">
        <v>4.8994443093494731</v>
      </c>
      <c r="AN18" s="219">
        <v>2.5758107949888771</v>
      </c>
      <c r="AO18" s="206">
        <v>8.3000000000000007</v>
      </c>
      <c r="AP18" s="204">
        <v>4.9000000000000004</v>
      </c>
      <c r="AQ18" s="205">
        <v>2.6</v>
      </c>
      <c r="AR18" s="214">
        <v>8.5</v>
      </c>
      <c r="AS18" s="215">
        <v>5</v>
      </c>
      <c r="AT18" s="216">
        <v>2.7</v>
      </c>
      <c r="AU18" s="214">
        <v>8.6</v>
      </c>
      <c r="AV18" s="215">
        <v>5.2</v>
      </c>
      <c r="AW18" s="284">
        <v>2.6918273900374632</v>
      </c>
    </row>
    <row r="19" spans="1:49" ht="13.5" customHeight="1" x14ac:dyDescent="0.2">
      <c r="A19" s="202" t="s">
        <v>214</v>
      </c>
      <c r="B19" s="203">
        <v>8.0944664239269688</v>
      </c>
      <c r="C19" s="204">
        <v>5.8192868948850895</v>
      </c>
      <c r="D19" s="205">
        <v>1.4588628951760538</v>
      </c>
      <c r="E19" s="206">
        <v>7.7733393598091078</v>
      </c>
      <c r="F19" s="204">
        <v>5.7007203267327133</v>
      </c>
      <c r="G19" s="207">
        <v>1.3803887076874215</v>
      </c>
      <c r="H19" s="206">
        <v>7.5421709476723446</v>
      </c>
      <c r="I19" s="204">
        <v>5.5817806741609894</v>
      </c>
      <c r="J19" s="207">
        <v>1.291888987774219</v>
      </c>
      <c r="K19" s="206">
        <v>7.2360631525967731</v>
      </c>
      <c r="L19" s="204">
        <v>5.3342244334707107</v>
      </c>
      <c r="M19" s="207">
        <v>1.2747682520823278</v>
      </c>
      <c r="N19" s="206">
        <v>6.2306591688017834</v>
      </c>
      <c r="O19" s="204">
        <v>4.6417994875719559</v>
      </c>
      <c r="P19" s="207">
        <v>0.96080258210494796</v>
      </c>
      <c r="Q19" s="206">
        <v>5.8889231564294704</v>
      </c>
      <c r="R19" s="204">
        <v>4.380225221095098</v>
      </c>
      <c r="S19" s="207">
        <v>0.89604987872069086</v>
      </c>
      <c r="T19" s="206">
        <v>5.0188568572455354</v>
      </c>
      <c r="U19" s="204">
        <v>3.7259332388769328</v>
      </c>
      <c r="V19" s="207">
        <v>0.76005733475981774</v>
      </c>
      <c r="W19" s="206">
        <v>4.8935112289715752</v>
      </c>
      <c r="X19" s="204">
        <v>3.6835999005552331</v>
      </c>
      <c r="Y19" s="207">
        <v>0.70854396287395371</v>
      </c>
      <c r="Z19" s="206">
        <v>4.7578879133025556</v>
      </c>
      <c r="AA19" s="204">
        <v>3.5819208570015748</v>
      </c>
      <c r="AB19" s="207">
        <v>0.67316842092140972</v>
      </c>
      <c r="AC19" s="206">
        <v>4.7843464271124194</v>
      </c>
      <c r="AD19" s="204">
        <v>3.6177408282478596</v>
      </c>
      <c r="AE19" s="207">
        <v>0.66121689177521992</v>
      </c>
      <c r="AF19" s="206">
        <v>4.8407967586601899</v>
      </c>
      <c r="AG19" s="204">
        <v>3.682569313336586</v>
      </c>
      <c r="AH19" s="207">
        <v>0.66608684584544242</v>
      </c>
      <c r="AI19" s="217">
        <v>5.0324647513319967</v>
      </c>
      <c r="AJ19" s="218">
        <v>3.8632197495331586</v>
      </c>
      <c r="AK19" s="219">
        <v>0.68098884720152131</v>
      </c>
      <c r="AL19" s="217">
        <v>5.2567975830815712</v>
      </c>
      <c r="AM19" s="218">
        <v>4.0699179974104442</v>
      </c>
      <c r="AN19" s="219">
        <v>0.68623219680621494</v>
      </c>
      <c r="AO19" s="206">
        <v>5.3</v>
      </c>
      <c r="AP19" s="204">
        <v>4.0999999999999996</v>
      </c>
      <c r="AQ19" s="205">
        <v>0.7</v>
      </c>
      <c r="AR19" s="214">
        <v>5.4</v>
      </c>
      <c r="AS19" s="215">
        <v>4.2</v>
      </c>
      <c r="AT19" s="216">
        <v>0.7</v>
      </c>
      <c r="AU19" s="214">
        <v>5.3</v>
      </c>
      <c r="AV19" s="215">
        <v>4.2</v>
      </c>
      <c r="AW19" s="284">
        <v>0.64163414548395037</v>
      </c>
    </row>
    <row r="20" spans="1:49" ht="13.5" customHeight="1" x14ac:dyDescent="0.2">
      <c r="A20" s="202" t="s">
        <v>215</v>
      </c>
      <c r="B20" s="203">
        <v>6.1035458302059533</v>
      </c>
      <c r="C20" s="204">
        <v>3.5878951839724187</v>
      </c>
      <c r="D20" s="205">
        <v>1.5753746669855908</v>
      </c>
      <c r="E20" s="206">
        <v>5.9501181759582167</v>
      </c>
      <c r="F20" s="204">
        <v>3.5370146934862734</v>
      </c>
      <c r="G20" s="207">
        <v>1.4957935970117184</v>
      </c>
      <c r="H20" s="206">
        <v>5.8661778185151237</v>
      </c>
      <c r="I20" s="204">
        <v>3.5163736355303725</v>
      </c>
      <c r="J20" s="207">
        <v>1.4748770935755355</v>
      </c>
      <c r="K20" s="206">
        <v>5.9056111718684274</v>
      </c>
      <c r="L20" s="204">
        <v>3.4491461260200218</v>
      </c>
      <c r="M20" s="207">
        <v>1.5226718263649366</v>
      </c>
      <c r="N20" s="206">
        <v>5.7800467249286154</v>
      </c>
      <c r="O20" s="204">
        <v>3.4178420005191659</v>
      </c>
      <c r="P20" s="207">
        <v>1.5142337976983646</v>
      </c>
      <c r="Q20" s="206">
        <v>5.7850807646064579</v>
      </c>
      <c r="R20" s="204">
        <v>3.3194514628238863</v>
      </c>
      <c r="S20" s="207">
        <v>1.6292320828033247</v>
      </c>
      <c r="T20" s="206">
        <v>5.7758406860139608</v>
      </c>
      <c r="U20" s="204">
        <v>3.4282980759009249</v>
      </c>
      <c r="V20" s="207">
        <v>1.5679812905283299</v>
      </c>
      <c r="W20" s="206">
        <v>5.839194815151596</v>
      </c>
      <c r="X20" s="204">
        <v>3.5302612928244765</v>
      </c>
      <c r="Y20" s="207">
        <v>1.5511754165440881</v>
      </c>
      <c r="Z20" s="206">
        <v>5.9112412705564319</v>
      </c>
      <c r="AA20" s="204">
        <v>3.5863933318314936</v>
      </c>
      <c r="AB20" s="207">
        <v>1.5498986258166254</v>
      </c>
      <c r="AC20" s="206">
        <v>5.9269227933043283</v>
      </c>
      <c r="AD20" s="204">
        <v>3.3275569648256029</v>
      </c>
      <c r="AE20" s="207">
        <v>1.8158690362067693</v>
      </c>
      <c r="AF20" s="206">
        <v>5.8911260253542137</v>
      </c>
      <c r="AG20" s="204">
        <v>3.2811334824757643</v>
      </c>
      <c r="AH20" s="207">
        <v>1.8456375838926173</v>
      </c>
      <c r="AI20" s="206">
        <v>5.8626940070239035</v>
      </c>
      <c r="AJ20" s="204">
        <v>3.3797817302971942</v>
      </c>
      <c r="AK20" s="219">
        <v>1.7370945205996753</v>
      </c>
      <c r="AL20" s="206">
        <v>5.8051682255503909</v>
      </c>
      <c r="AM20" s="204">
        <v>3.3377326370956943</v>
      </c>
      <c r="AN20" s="219">
        <v>1.7310303934507756</v>
      </c>
      <c r="AO20" s="206">
        <v>5.8</v>
      </c>
      <c r="AP20" s="204">
        <v>3.4</v>
      </c>
      <c r="AQ20" s="205">
        <v>1.8</v>
      </c>
      <c r="AR20" s="214">
        <v>6</v>
      </c>
      <c r="AS20" s="215">
        <v>3.5</v>
      </c>
      <c r="AT20" s="216">
        <v>1.8</v>
      </c>
      <c r="AU20" s="214">
        <v>6.3</v>
      </c>
      <c r="AV20" s="215">
        <v>3.7</v>
      </c>
      <c r="AW20" s="284">
        <v>1.9107519605111261</v>
      </c>
    </row>
    <row r="21" spans="1:49" ht="13.5" customHeight="1" x14ac:dyDescent="0.2">
      <c r="A21" s="202" t="s">
        <v>216</v>
      </c>
      <c r="B21" s="203">
        <v>9.3468701798006304</v>
      </c>
      <c r="C21" s="204">
        <v>4.7194787853673139</v>
      </c>
      <c r="D21" s="205">
        <v>2.094988143748417</v>
      </c>
      <c r="E21" s="206">
        <v>9.3571600089853515</v>
      </c>
      <c r="F21" s="204">
        <v>4.7482939449569708</v>
      </c>
      <c r="G21" s="207">
        <v>2.0991642073137671</v>
      </c>
      <c r="H21" s="206">
        <v>9.1345891771082357</v>
      </c>
      <c r="I21" s="204">
        <v>4.6179125166455108</v>
      </c>
      <c r="J21" s="207">
        <v>2.0636539914183145</v>
      </c>
      <c r="K21" s="206">
        <v>8.8740248754660236</v>
      </c>
      <c r="L21" s="204">
        <v>4.5192518562611612</v>
      </c>
      <c r="M21" s="207">
        <v>1.989410695823804</v>
      </c>
      <c r="N21" s="206">
        <v>7.3605474655844674</v>
      </c>
      <c r="O21" s="204">
        <v>4.7346224238083865</v>
      </c>
      <c r="P21" s="207">
        <v>1.9336357125805681</v>
      </c>
      <c r="Q21" s="206">
        <v>6.9183949323756897</v>
      </c>
      <c r="R21" s="204">
        <v>4.310999848035256</v>
      </c>
      <c r="S21" s="207">
        <v>1.8955602300266337</v>
      </c>
      <c r="T21" s="206">
        <v>6.2585187634586381</v>
      </c>
      <c r="U21" s="204">
        <v>4.0244856481518818</v>
      </c>
      <c r="V21" s="207">
        <v>1.6533458073569856</v>
      </c>
      <c r="W21" s="206">
        <v>6.3101180315667698</v>
      </c>
      <c r="X21" s="204">
        <v>4.0044979815712196</v>
      </c>
      <c r="Y21" s="207">
        <v>1.7312375112247291</v>
      </c>
      <c r="Z21" s="206">
        <v>6.4762834594418681</v>
      </c>
      <c r="AA21" s="204">
        <v>4.1493775933609962</v>
      </c>
      <c r="AB21" s="207">
        <v>1.7492474168090473</v>
      </c>
      <c r="AC21" s="206">
        <v>6.7755028114631957</v>
      </c>
      <c r="AD21" s="204">
        <v>4.3962557731729603</v>
      </c>
      <c r="AE21" s="207">
        <v>1.8441222718927774</v>
      </c>
      <c r="AF21" s="206">
        <v>6.8026647908304714</v>
      </c>
      <c r="AG21" s="204">
        <v>4.3861463979807178</v>
      </c>
      <c r="AH21" s="207">
        <v>1.8620432821616253</v>
      </c>
      <c r="AI21" s="217">
        <v>6.7569252250230631</v>
      </c>
      <c r="AJ21" s="218">
        <v>4.3300836927884578</v>
      </c>
      <c r="AK21" s="219">
        <v>1.8533755537271133</v>
      </c>
      <c r="AL21" s="217">
        <v>6.8156349830236334</v>
      </c>
      <c r="AM21" s="218">
        <v>4.3653514860593088</v>
      </c>
      <c r="AN21" s="219">
        <v>1.8732542775426917</v>
      </c>
      <c r="AO21" s="206">
        <v>6.8</v>
      </c>
      <c r="AP21" s="204">
        <v>4.4000000000000004</v>
      </c>
      <c r="AQ21" s="205">
        <v>1.9</v>
      </c>
      <c r="AR21" s="214">
        <v>6.9</v>
      </c>
      <c r="AS21" s="215">
        <v>4.4000000000000004</v>
      </c>
      <c r="AT21" s="216">
        <v>1.9</v>
      </c>
      <c r="AU21" s="214">
        <v>6.9</v>
      </c>
      <c r="AV21" s="215">
        <v>4.4000000000000004</v>
      </c>
      <c r="AW21" s="284">
        <v>1.8979874493442539</v>
      </c>
    </row>
    <row r="22" spans="1:49" ht="13.5" customHeight="1" x14ac:dyDescent="0.2">
      <c r="A22" s="202" t="s">
        <v>217</v>
      </c>
      <c r="B22" s="203">
        <v>8.6711809360145669</v>
      </c>
      <c r="C22" s="204">
        <v>5.3761321803290318</v>
      </c>
      <c r="D22" s="205">
        <v>2.3096872856838799</v>
      </c>
      <c r="E22" s="206">
        <v>8.4983589922468319</v>
      </c>
      <c r="F22" s="204">
        <v>5.248053780659891</v>
      </c>
      <c r="G22" s="207">
        <v>2.2672860744240619</v>
      </c>
      <c r="H22" s="206">
        <v>8.17468938559003</v>
      </c>
      <c r="I22" s="204">
        <v>5.0269185940485723</v>
      </c>
      <c r="J22" s="207">
        <v>2.1804457624027722</v>
      </c>
      <c r="K22" s="206">
        <v>7.5519144696262783</v>
      </c>
      <c r="L22" s="204">
        <v>4.681396194784039</v>
      </c>
      <c r="M22" s="207">
        <v>2.008572016005314</v>
      </c>
      <c r="N22" s="206">
        <v>6.6356153895233838</v>
      </c>
      <c r="O22" s="204">
        <v>4.0435781279908127</v>
      </c>
      <c r="P22" s="207">
        <v>1.770560837108403</v>
      </c>
      <c r="Q22" s="206">
        <v>6.3225713392792748</v>
      </c>
      <c r="R22" s="204">
        <v>3.8624580298258686</v>
      </c>
      <c r="S22" s="207">
        <v>1.7068538596533405</v>
      </c>
      <c r="T22" s="206">
        <v>5.705153815421494</v>
      </c>
      <c r="U22" s="204">
        <v>3.5637235317618856</v>
      </c>
      <c r="V22" s="207">
        <v>1.5661206552137434</v>
      </c>
      <c r="W22" s="206">
        <v>4.7895722333389585</v>
      </c>
      <c r="X22" s="204">
        <v>3.5680705899370766</v>
      </c>
      <c r="Y22" s="207">
        <v>0.62682321174570266</v>
      </c>
      <c r="Z22" s="206">
        <v>4.8248086991542491</v>
      </c>
      <c r="AA22" s="204">
        <v>3.5843737414418042</v>
      </c>
      <c r="AB22" s="207">
        <v>0.63632702376157868</v>
      </c>
      <c r="AC22" s="206">
        <v>5.0301728713631277</v>
      </c>
      <c r="AD22" s="204">
        <v>3.723634463216861</v>
      </c>
      <c r="AE22" s="207">
        <v>0.67776679922587602</v>
      </c>
      <c r="AF22" s="206">
        <v>5.0914406313386387</v>
      </c>
      <c r="AG22" s="204">
        <v>3.7775204684125381</v>
      </c>
      <c r="AH22" s="207">
        <v>0.69802008655449077</v>
      </c>
      <c r="AI22" s="217">
        <v>5.1010690714563713</v>
      </c>
      <c r="AJ22" s="218">
        <v>3.7264303281742976</v>
      </c>
      <c r="AK22" s="219">
        <v>0.67075745907137352</v>
      </c>
      <c r="AL22" s="217">
        <v>5.2292472045558469</v>
      </c>
      <c r="AM22" s="218">
        <v>3.8658186806334953</v>
      </c>
      <c r="AN22" s="219">
        <v>0.66508708484017121</v>
      </c>
      <c r="AO22" s="206">
        <v>5.3</v>
      </c>
      <c r="AP22" s="204">
        <v>3.9</v>
      </c>
      <c r="AQ22" s="205">
        <v>0.7</v>
      </c>
      <c r="AR22" s="214">
        <v>5.4</v>
      </c>
      <c r="AS22" s="215">
        <v>4</v>
      </c>
      <c r="AT22" s="216">
        <v>0.7</v>
      </c>
      <c r="AU22" s="214">
        <v>5.4</v>
      </c>
      <c r="AV22" s="215">
        <v>4</v>
      </c>
      <c r="AW22" s="284">
        <v>0.7246747489215134</v>
      </c>
    </row>
    <row r="23" spans="1:49" ht="13.5" customHeight="1" x14ac:dyDescent="0.2">
      <c r="A23" s="202" t="s">
        <v>218</v>
      </c>
      <c r="B23" s="203">
        <v>9.1176103695807473</v>
      </c>
      <c r="C23" s="204">
        <v>4.5191140948730455</v>
      </c>
      <c r="D23" s="205">
        <v>2.1433188555357727</v>
      </c>
      <c r="E23" s="206">
        <v>9.0153811608846972</v>
      </c>
      <c r="F23" s="204">
        <v>4.3617379589087237</v>
      </c>
      <c r="G23" s="207">
        <v>2.1387672617042774</v>
      </c>
      <c r="H23" s="206">
        <v>8.7546411322966975</v>
      </c>
      <c r="I23" s="204">
        <v>4.1819044694452971</v>
      </c>
      <c r="J23" s="207">
        <v>2.0937438932469781</v>
      </c>
      <c r="K23" s="206">
        <v>8.4974979589343143</v>
      </c>
      <c r="L23" s="204">
        <v>4.004376489144863</v>
      </c>
      <c r="M23" s="207">
        <v>2.0605044070357064</v>
      </c>
      <c r="N23" s="206">
        <v>8.0195754278019251</v>
      </c>
      <c r="O23" s="204">
        <v>3.8811460602809316</v>
      </c>
      <c r="P23" s="207">
        <v>1.9871029899604771</v>
      </c>
      <c r="Q23" s="206">
        <v>7.9761529857634628</v>
      </c>
      <c r="R23" s="204">
        <v>3.9147762442038507</v>
      </c>
      <c r="S23" s="207">
        <v>1.9003768175746849</v>
      </c>
      <c r="T23" s="206">
        <v>7.7335015071509501</v>
      </c>
      <c r="U23" s="204">
        <v>3.7251213203069886</v>
      </c>
      <c r="V23" s="207">
        <v>1.8010988306218869</v>
      </c>
      <c r="W23" s="206">
        <v>6.4851258093074353</v>
      </c>
      <c r="X23" s="204">
        <v>4.1385342335711925</v>
      </c>
      <c r="Y23" s="207">
        <v>1.8292747965398442</v>
      </c>
      <c r="Z23" s="206">
        <v>6.1194873928956328</v>
      </c>
      <c r="AA23" s="204">
        <v>3.884033846580663</v>
      </c>
      <c r="AB23" s="207">
        <v>1.7659549494755487</v>
      </c>
      <c r="AC23" s="206">
        <v>5.9218804379835621</v>
      </c>
      <c r="AD23" s="204">
        <v>3.6837737263405885</v>
      </c>
      <c r="AE23" s="207">
        <v>1.7722806735737424</v>
      </c>
      <c r="AF23" s="206">
        <v>5.909022540235072</v>
      </c>
      <c r="AG23" s="204">
        <v>3.6850813296375082</v>
      </c>
      <c r="AH23" s="207">
        <v>1.7512194073787577</v>
      </c>
      <c r="AI23" s="217">
        <v>5.928195205847576</v>
      </c>
      <c r="AJ23" s="218">
        <v>3.7353541868214553</v>
      </c>
      <c r="AK23" s="219">
        <v>1.7252499193808448</v>
      </c>
      <c r="AL23" s="217">
        <v>6.053477782333772</v>
      </c>
      <c r="AM23" s="218">
        <v>3.8360273647409198</v>
      </c>
      <c r="AN23" s="219">
        <v>1.7318773334484321</v>
      </c>
      <c r="AO23" s="206">
        <v>6.2</v>
      </c>
      <c r="AP23" s="204">
        <v>4</v>
      </c>
      <c r="AQ23" s="205">
        <v>1.7</v>
      </c>
      <c r="AR23" s="214">
        <v>6.2</v>
      </c>
      <c r="AS23" s="215">
        <v>4</v>
      </c>
      <c r="AT23" s="216">
        <v>1.7</v>
      </c>
      <c r="AU23" s="214">
        <v>6.2</v>
      </c>
      <c r="AV23" s="215">
        <v>4</v>
      </c>
      <c r="AW23" s="284">
        <v>1.719624947622183</v>
      </c>
    </row>
    <row r="24" spans="1:49" ht="13.5" customHeight="1" x14ac:dyDescent="0.2">
      <c r="A24" s="202" t="s">
        <v>219</v>
      </c>
      <c r="B24" s="203">
        <v>13.303569230264184</v>
      </c>
      <c r="C24" s="204">
        <v>6.4178847242853747</v>
      </c>
      <c r="D24" s="205">
        <v>2.4210690456063753</v>
      </c>
      <c r="E24" s="206">
        <v>12.84815740009927</v>
      </c>
      <c r="F24" s="204">
        <v>6.2328616646460038</v>
      </c>
      <c r="G24" s="207">
        <v>2.4654792224383022</v>
      </c>
      <c r="H24" s="206">
        <v>12.277846704155454</v>
      </c>
      <c r="I24" s="204">
        <v>5.9375151056184841</v>
      </c>
      <c r="J24" s="207">
        <v>2.4491242769443953</v>
      </c>
      <c r="K24" s="206">
        <v>12.160337485318909</v>
      </c>
      <c r="L24" s="204">
        <v>5.7525906632257655</v>
      </c>
      <c r="M24" s="207">
        <v>2.4128921948530295</v>
      </c>
      <c r="N24" s="206">
        <v>11.663944548460345</v>
      </c>
      <c r="O24" s="204">
        <v>5.2583356570927782</v>
      </c>
      <c r="P24" s="207">
        <v>2.302513643787595</v>
      </c>
      <c r="Q24" s="206">
        <v>11.309364311271535</v>
      </c>
      <c r="R24" s="204">
        <v>4.9178002301278321</v>
      </c>
      <c r="S24" s="207">
        <v>2.2855161325914599</v>
      </c>
      <c r="T24" s="206">
        <v>10.695709690027359</v>
      </c>
      <c r="U24" s="204">
        <v>4.3744926490484355</v>
      </c>
      <c r="V24" s="207">
        <v>2.0369201166531372</v>
      </c>
      <c r="W24" s="206">
        <v>11.019858082097942</v>
      </c>
      <c r="X24" s="204">
        <v>4.5121851336157794</v>
      </c>
      <c r="Y24" s="207">
        <v>2.144404815975816</v>
      </c>
      <c r="Z24" s="206">
        <v>10.972749402528986</v>
      </c>
      <c r="AA24" s="204">
        <v>4.4764082188334706</v>
      </c>
      <c r="AB24" s="207">
        <v>2.086524161505849</v>
      </c>
      <c r="AC24" s="206">
        <v>11.340620772858554</v>
      </c>
      <c r="AD24" s="204">
        <v>4.4602054619237377</v>
      </c>
      <c r="AE24" s="207">
        <v>2.3470917266844586</v>
      </c>
      <c r="AF24" s="206">
        <v>11.255254384693433</v>
      </c>
      <c r="AG24" s="204">
        <v>4.4281779968111321</v>
      </c>
      <c r="AH24" s="207">
        <v>2.2756921292941006</v>
      </c>
      <c r="AI24" s="217">
        <v>11.447733580018502</v>
      </c>
      <c r="AJ24" s="218">
        <v>4.5458487511563366</v>
      </c>
      <c r="AK24" s="219">
        <v>2.3415818686401479</v>
      </c>
      <c r="AL24" s="217">
        <v>11.989333179160674</v>
      </c>
      <c r="AM24" s="218">
        <v>4.9576145635347935</v>
      </c>
      <c r="AN24" s="219">
        <v>2.4354462214449351</v>
      </c>
      <c r="AO24" s="206">
        <v>11.9</v>
      </c>
      <c r="AP24" s="204">
        <v>5</v>
      </c>
      <c r="AQ24" s="205">
        <v>2.4</v>
      </c>
      <c r="AR24" s="214">
        <v>11.8</v>
      </c>
      <c r="AS24" s="215">
        <v>5</v>
      </c>
      <c r="AT24" s="216">
        <v>2.4</v>
      </c>
      <c r="AU24" s="214">
        <v>11.4</v>
      </c>
      <c r="AV24" s="215">
        <v>4.9000000000000004</v>
      </c>
      <c r="AW24" s="284">
        <v>2.2856649991374849</v>
      </c>
    </row>
    <row r="25" spans="1:49" ht="13.5" customHeight="1" x14ac:dyDescent="0.2">
      <c r="A25" s="202" t="s">
        <v>220</v>
      </c>
      <c r="B25" s="203">
        <v>10.145549615639755</v>
      </c>
      <c r="C25" s="204">
        <v>4.6695542461726562</v>
      </c>
      <c r="D25" s="205">
        <v>1.1836474551579714</v>
      </c>
      <c r="E25" s="206">
        <v>9.7285422877765573</v>
      </c>
      <c r="F25" s="204">
        <v>4.4327632198336735</v>
      </c>
      <c r="G25" s="207">
        <v>1.1768397928761964</v>
      </c>
      <c r="H25" s="206">
        <v>9.6310935441370216</v>
      </c>
      <c r="I25" s="204">
        <v>4.3478260869565215</v>
      </c>
      <c r="J25" s="207">
        <v>1.1198945981554675</v>
      </c>
      <c r="K25" s="206">
        <v>9.5951944289397453</v>
      </c>
      <c r="L25" s="204">
        <v>4.3856151822023763</v>
      </c>
      <c r="M25" s="207">
        <v>1.1296281529915211</v>
      </c>
      <c r="N25" s="206">
        <v>9.4732853353543014</v>
      </c>
      <c r="O25" s="204">
        <v>4.3441779894981867</v>
      </c>
      <c r="P25" s="207">
        <v>1.0961944459481405</v>
      </c>
      <c r="Q25" s="206">
        <v>9.3661808613614372</v>
      </c>
      <c r="R25" s="204">
        <v>4.2672701740991696</v>
      </c>
      <c r="S25" s="207">
        <v>1.0634091807659274</v>
      </c>
      <c r="T25" s="206">
        <v>9.495801783726586</v>
      </c>
      <c r="U25" s="204">
        <v>4.3150242548337889</v>
      </c>
      <c r="V25" s="207">
        <v>1.0856271214390742</v>
      </c>
      <c r="W25" s="206">
        <v>9.7059309433338843</v>
      </c>
      <c r="X25" s="204">
        <v>4.4881326064210585</v>
      </c>
      <c r="Y25" s="207">
        <v>1.0050112891679057</v>
      </c>
      <c r="Z25" s="206">
        <v>9.9007155138942817</v>
      </c>
      <c r="AA25" s="204">
        <v>4.6036940484774531</v>
      </c>
      <c r="AB25" s="207">
        <v>1.0122580287314882</v>
      </c>
      <c r="AC25" s="206">
        <v>10.155874282157912</v>
      </c>
      <c r="AD25" s="204">
        <v>4.6111629749073524</v>
      </c>
      <c r="AE25" s="207">
        <v>0.96183767574754586</v>
      </c>
      <c r="AF25" s="206">
        <v>10.254143016058643</v>
      </c>
      <c r="AG25" s="204">
        <v>4.6207821101571636</v>
      </c>
      <c r="AH25" s="207">
        <v>0.94127042984682963</v>
      </c>
      <c r="AI25" s="217">
        <v>10.542363618058651</v>
      </c>
      <c r="AJ25" s="218">
        <v>4.7462210013088066</v>
      </c>
      <c r="AK25" s="219">
        <v>0.94924420026176126</v>
      </c>
      <c r="AL25" s="217">
        <v>10.831373232279235</v>
      </c>
      <c r="AM25" s="218">
        <v>4.9655893370502655</v>
      </c>
      <c r="AN25" s="219">
        <v>0.97279089351569537</v>
      </c>
      <c r="AO25" s="206">
        <v>10.9</v>
      </c>
      <c r="AP25" s="204">
        <v>5</v>
      </c>
      <c r="AQ25" s="205">
        <v>1</v>
      </c>
      <c r="AR25" s="214">
        <v>11</v>
      </c>
      <c r="AS25" s="215">
        <v>5.0999999999999996</v>
      </c>
      <c r="AT25" s="216">
        <v>1</v>
      </c>
      <c r="AU25" s="214">
        <v>11.1</v>
      </c>
      <c r="AV25" s="215">
        <v>5.3</v>
      </c>
      <c r="AW25" s="284">
        <v>1.0115134025525838</v>
      </c>
    </row>
    <row r="26" spans="1:49" ht="13.5" customHeight="1" x14ac:dyDescent="0.2">
      <c r="A26" s="202" t="s">
        <v>221</v>
      </c>
      <c r="B26" s="203">
        <v>6.2761852716644313</v>
      </c>
      <c r="C26" s="204">
        <v>4.2972825276963587</v>
      </c>
      <c r="D26" s="205">
        <v>1.1674698196631725</v>
      </c>
      <c r="E26" s="206">
        <v>6.1379757138822901</v>
      </c>
      <c r="F26" s="204">
        <v>4.2525623349225068</v>
      </c>
      <c r="G26" s="207">
        <v>1.0631405837306267</v>
      </c>
      <c r="H26" s="206">
        <v>5.8035304810426336</v>
      </c>
      <c r="I26" s="204">
        <v>4.0441268438299964</v>
      </c>
      <c r="J26" s="207">
        <v>0.96725508017377237</v>
      </c>
      <c r="K26" s="206">
        <v>5.7642432862043007</v>
      </c>
      <c r="L26" s="204">
        <v>3.9655316656906221</v>
      </c>
      <c r="M26" s="207">
        <v>0.97883376558186241</v>
      </c>
      <c r="N26" s="206">
        <v>5.598585620474827</v>
      </c>
      <c r="O26" s="204">
        <v>3.8727058427344669</v>
      </c>
      <c r="P26" s="207">
        <v>0.82505472301734306</v>
      </c>
      <c r="Q26" s="206">
        <v>5.5486844111617506</v>
      </c>
      <c r="R26" s="204">
        <v>3.812073259576775</v>
      </c>
      <c r="S26" s="207">
        <v>0.83865611710689048</v>
      </c>
      <c r="T26" s="206">
        <v>5.379157694254511</v>
      </c>
      <c r="U26" s="204">
        <v>3.5946843283774159</v>
      </c>
      <c r="V26" s="207">
        <v>0.89223668293854719</v>
      </c>
      <c r="W26" s="206">
        <v>5.5045554942020987</v>
      </c>
      <c r="X26" s="204">
        <v>3.7531060187741581</v>
      </c>
      <c r="Y26" s="207">
        <v>0.88866648260629488</v>
      </c>
      <c r="Z26" s="206">
        <v>5.5938224743109783</v>
      </c>
      <c r="AA26" s="204">
        <v>3.8739826452526342</v>
      </c>
      <c r="AB26" s="207">
        <v>0.86860597427189101</v>
      </c>
      <c r="AC26" s="206">
        <v>6.0088942222849679</v>
      </c>
      <c r="AD26" s="204">
        <v>4.1735785126883842</v>
      </c>
      <c r="AE26" s="207">
        <v>0.93530512123672038</v>
      </c>
      <c r="AF26" s="206">
        <v>6.1657750689768358</v>
      </c>
      <c r="AG26" s="204">
        <v>4.364836451707343</v>
      </c>
      <c r="AH26" s="207">
        <v>0.86054702401547212</v>
      </c>
      <c r="AI26" s="217">
        <v>6.2614443303112859</v>
      </c>
      <c r="AJ26" s="218">
        <v>4.4035549997766958</v>
      </c>
      <c r="AK26" s="219">
        <v>0.83962306283774735</v>
      </c>
      <c r="AL26" s="217">
        <v>6.3759658507591723</v>
      </c>
      <c r="AM26" s="218">
        <v>4.403739125736208</v>
      </c>
      <c r="AN26" s="219">
        <v>0.98161056176942063</v>
      </c>
      <c r="AO26" s="206">
        <v>6.3</v>
      </c>
      <c r="AP26" s="204">
        <v>4.3</v>
      </c>
      <c r="AQ26" s="205">
        <v>1</v>
      </c>
      <c r="AR26" s="214">
        <v>6.5</v>
      </c>
      <c r="AS26" s="215">
        <v>4.5999999999999996</v>
      </c>
      <c r="AT26" s="216">
        <v>0.9</v>
      </c>
      <c r="AU26" s="214">
        <v>6.5</v>
      </c>
      <c r="AV26" s="215">
        <v>4.5999999999999996</v>
      </c>
      <c r="AW26" s="284">
        <v>0.95446994796303275</v>
      </c>
    </row>
    <row r="27" spans="1:49" ht="13.5" customHeight="1" x14ac:dyDescent="0.2">
      <c r="A27" s="202" t="s">
        <v>222</v>
      </c>
      <c r="B27" s="203">
        <v>9.124305597037214</v>
      </c>
      <c r="C27" s="204">
        <v>6.384027238516218</v>
      </c>
      <c r="D27" s="205">
        <v>1.6874738665551638</v>
      </c>
      <c r="E27" s="206">
        <v>8.7746928857489994</v>
      </c>
      <c r="F27" s="204">
        <v>6.1122860699875501</v>
      </c>
      <c r="G27" s="207">
        <v>1.6574419895303665</v>
      </c>
      <c r="H27" s="206">
        <v>8.2964685277731647</v>
      </c>
      <c r="I27" s="204">
        <v>5.790165023477722</v>
      </c>
      <c r="J27" s="207">
        <v>1.5853124575362734</v>
      </c>
      <c r="K27" s="206">
        <v>8.0069216232420839</v>
      </c>
      <c r="L27" s="204">
        <v>5.5782818891781334</v>
      </c>
      <c r="M27" s="207">
        <v>1.5330788321278679</v>
      </c>
      <c r="N27" s="206">
        <v>7.0748130449622986</v>
      </c>
      <c r="O27" s="204">
        <v>4.9725385546281071</v>
      </c>
      <c r="P27" s="207">
        <v>1.248952741490055</v>
      </c>
      <c r="Q27" s="206">
        <v>6.9555035128805622</v>
      </c>
      <c r="R27" s="204">
        <v>4.9648711943793913</v>
      </c>
      <c r="S27" s="207">
        <v>1.1241217798594847</v>
      </c>
      <c r="T27" s="206">
        <v>6.2854778134345253</v>
      </c>
      <c r="U27" s="204">
        <v>4.614555761167459</v>
      </c>
      <c r="V27" s="207">
        <v>1.030662200463798</v>
      </c>
      <c r="W27" s="206">
        <v>6.463592347106661</v>
      </c>
      <c r="X27" s="204">
        <v>3.6822889735031885</v>
      </c>
      <c r="Y27" s="207">
        <v>2.1388614675880224</v>
      </c>
      <c r="Z27" s="206">
        <v>6.5717242087470282</v>
      </c>
      <c r="AA27" s="204">
        <v>3.7676832302552072</v>
      </c>
      <c r="AB27" s="207">
        <v>2.1326508850501171</v>
      </c>
      <c r="AC27" s="206">
        <v>6.7694923682796349</v>
      </c>
      <c r="AD27" s="204">
        <v>5.08514000176456</v>
      </c>
      <c r="AE27" s="207">
        <v>0.96248706658004279</v>
      </c>
      <c r="AF27" s="206">
        <v>6.7700918855959626</v>
      </c>
      <c r="AG27" s="204">
        <v>5.1281221690177299</v>
      </c>
      <c r="AH27" s="207">
        <v>0.87356024330270476</v>
      </c>
      <c r="AI27" s="217">
        <v>6.7995043047221495</v>
      </c>
      <c r="AJ27" s="218">
        <v>5.1689277328463348</v>
      </c>
      <c r="AK27" s="219">
        <v>0.88866423167231934</v>
      </c>
      <c r="AL27" s="217">
        <v>6.7859346082665022</v>
      </c>
      <c r="AM27" s="218">
        <v>5.1161834258688055</v>
      </c>
      <c r="AN27" s="219">
        <v>0.91301665638494756</v>
      </c>
      <c r="AO27" s="206">
        <v>6.9</v>
      </c>
      <c r="AP27" s="204">
        <v>5.2</v>
      </c>
      <c r="AQ27" s="205">
        <v>0.9</v>
      </c>
      <c r="AR27" s="214">
        <v>7</v>
      </c>
      <c r="AS27" s="215">
        <v>5.3</v>
      </c>
      <c r="AT27" s="216">
        <v>1</v>
      </c>
      <c r="AU27" s="214">
        <v>7.1</v>
      </c>
      <c r="AV27" s="215">
        <v>5.3</v>
      </c>
      <c r="AW27" s="284">
        <v>0.9666177705045913</v>
      </c>
    </row>
    <row r="28" spans="1:49" ht="13.5" customHeight="1" x14ac:dyDescent="0.2">
      <c r="A28" s="202" t="s">
        <v>223</v>
      </c>
      <c r="B28" s="203">
        <v>9.5063118591833113</v>
      </c>
      <c r="C28" s="204">
        <v>5.4643513305280624</v>
      </c>
      <c r="D28" s="205">
        <v>2.7025425235583476</v>
      </c>
      <c r="E28" s="206">
        <v>9.3248965221942051</v>
      </c>
      <c r="F28" s="204">
        <v>5.3523002997288165</v>
      </c>
      <c r="G28" s="207">
        <v>2.6761501498644082</v>
      </c>
      <c r="H28" s="206">
        <v>9.0432051022715108</v>
      </c>
      <c r="I28" s="204">
        <v>5.2117418878880546</v>
      </c>
      <c r="J28" s="207">
        <v>2.5820730357801547</v>
      </c>
      <c r="K28" s="206">
        <v>9.0017049586875402</v>
      </c>
      <c r="L28" s="204">
        <v>5.1983355787917445</v>
      </c>
      <c r="M28" s="207">
        <v>2.5872450013711208</v>
      </c>
      <c r="N28" s="206">
        <v>8.6879818265303665</v>
      </c>
      <c r="O28" s="204">
        <v>5.1837888784165882</v>
      </c>
      <c r="P28" s="207">
        <v>2.4166847918026053</v>
      </c>
      <c r="Q28" s="206">
        <v>8.3788044137262023</v>
      </c>
      <c r="R28" s="204">
        <v>4.971504789620468</v>
      </c>
      <c r="S28" s="207">
        <v>2.376621801867346</v>
      </c>
      <c r="T28" s="206">
        <v>7.5974651336987407</v>
      </c>
      <c r="U28" s="204">
        <v>4.5418336167025339</v>
      </c>
      <c r="V28" s="207">
        <v>2.1757998739700621</v>
      </c>
      <c r="W28" s="206">
        <v>7.46082768927847</v>
      </c>
      <c r="X28" s="204">
        <v>4.4124449927052325</v>
      </c>
      <c r="Y28" s="207">
        <v>2.158776851269764</v>
      </c>
      <c r="Z28" s="206">
        <v>7.5051304602755788</v>
      </c>
      <c r="AA28" s="204">
        <v>4.5148050425095283</v>
      </c>
      <c r="AB28" s="207">
        <v>2.0990911756083261</v>
      </c>
      <c r="AC28" s="206">
        <v>7.1985392232600605</v>
      </c>
      <c r="AD28" s="204">
        <v>4.2605988248238402</v>
      </c>
      <c r="AE28" s="207">
        <v>2.0834796451061637</v>
      </c>
      <c r="AF28" s="206">
        <v>7.201067865673739</v>
      </c>
      <c r="AG28" s="204">
        <v>4.2972226125240036</v>
      </c>
      <c r="AH28" s="207">
        <v>2.0022481382605029</v>
      </c>
      <c r="AI28" s="217">
        <v>7.2214780734960105</v>
      </c>
      <c r="AJ28" s="218">
        <v>4.3328868440976063</v>
      </c>
      <c r="AK28" s="219">
        <v>2.0150253334109838</v>
      </c>
      <c r="AL28" s="217">
        <v>7.2201325243679468</v>
      </c>
      <c r="AM28" s="218">
        <v>4.3670156397386775</v>
      </c>
      <c r="AN28" s="219">
        <v>1.991359131720837</v>
      </c>
      <c r="AO28" s="206">
        <v>7.3</v>
      </c>
      <c r="AP28" s="204">
        <v>4.5</v>
      </c>
      <c r="AQ28" s="205">
        <v>1.9</v>
      </c>
      <c r="AR28" s="214">
        <v>7.4</v>
      </c>
      <c r="AS28" s="215">
        <v>4.8</v>
      </c>
      <c r="AT28" s="216">
        <v>1.8</v>
      </c>
      <c r="AU28" s="214">
        <v>7.5</v>
      </c>
      <c r="AV28" s="215">
        <v>4.8</v>
      </c>
      <c r="AW28" s="284">
        <v>1.8621973929236499</v>
      </c>
    </row>
    <row r="29" spans="1:49" ht="13.5" customHeight="1" x14ac:dyDescent="0.2">
      <c r="A29" s="202" t="s">
        <v>224</v>
      </c>
      <c r="B29" s="203">
        <v>9.7857537631262392</v>
      </c>
      <c r="C29" s="204">
        <v>6.8760362820637857</v>
      </c>
      <c r="D29" s="205">
        <v>1.7230729217464809</v>
      </c>
      <c r="E29" s="206">
        <v>9.1042345276872965</v>
      </c>
      <c r="F29" s="204">
        <v>6.4657980456026056</v>
      </c>
      <c r="G29" s="207">
        <v>1.5146579804560261</v>
      </c>
      <c r="H29" s="206">
        <v>8.610266967290789</v>
      </c>
      <c r="I29" s="204">
        <v>5.963467633892102</v>
      </c>
      <c r="J29" s="207">
        <v>1.5194588765807273</v>
      </c>
      <c r="K29" s="206">
        <v>8.1135236343330153</v>
      </c>
      <c r="L29" s="204">
        <v>5.5513582761225893</v>
      </c>
      <c r="M29" s="207">
        <v>1.4453240482212659</v>
      </c>
      <c r="N29" s="206">
        <v>7.5482387442929983</v>
      </c>
      <c r="O29" s="204">
        <v>5.2487752857666541</v>
      </c>
      <c r="P29" s="207">
        <v>1.28303395874296</v>
      </c>
      <c r="Q29" s="206">
        <v>7.3400324365898113</v>
      </c>
      <c r="R29" s="204">
        <v>5.1831664130816426</v>
      </c>
      <c r="S29" s="207">
        <v>1.2372719824775535</v>
      </c>
      <c r="T29" s="206">
        <v>6.5032939861466286</v>
      </c>
      <c r="U29" s="204">
        <v>4.7589208596541734</v>
      </c>
      <c r="V29" s="207">
        <v>1.1177536538689519</v>
      </c>
      <c r="W29" s="206">
        <v>6.3341654354951009</v>
      </c>
      <c r="X29" s="204">
        <v>4.6869427887309589</v>
      </c>
      <c r="Y29" s="207">
        <v>1.035882283016625</v>
      </c>
      <c r="Z29" s="206">
        <v>6.2762582525936725</v>
      </c>
      <c r="AA29" s="204">
        <v>4.6814713195575752</v>
      </c>
      <c r="AB29" s="207">
        <v>1.0117465489153734</v>
      </c>
      <c r="AC29" s="206">
        <v>6.0692548399298509</v>
      </c>
      <c r="AD29" s="204">
        <v>4.4186926171727245</v>
      </c>
      <c r="AE29" s="207">
        <v>1.1003748151714177</v>
      </c>
      <c r="AF29" s="206">
        <v>5.9552578885590002</v>
      </c>
      <c r="AG29" s="204">
        <v>4.315404267071739</v>
      </c>
      <c r="AH29" s="207">
        <v>1.0874818753020783</v>
      </c>
      <c r="AI29" s="217">
        <v>5.9092872570194386</v>
      </c>
      <c r="AJ29" s="218">
        <v>4.3369330453563713</v>
      </c>
      <c r="AK29" s="219">
        <v>1.0194384449244061</v>
      </c>
      <c r="AL29" s="217">
        <v>5.8645445895683768</v>
      </c>
      <c r="AM29" s="218">
        <v>4.3075858489750019</v>
      </c>
      <c r="AN29" s="219">
        <v>1.0206729521667677</v>
      </c>
      <c r="AO29" s="206">
        <v>5.6</v>
      </c>
      <c r="AP29" s="204">
        <v>4.0999999999999996</v>
      </c>
      <c r="AQ29" s="205">
        <v>1</v>
      </c>
      <c r="AR29" s="214">
        <v>5.6</v>
      </c>
      <c r="AS29" s="215">
        <v>4.2</v>
      </c>
      <c r="AT29" s="216">
        <v>1</v>
      </c>
      <c r="AU29" s="214">
        <v>5.6</v>
      </c>
      <c r="AV29" s="215">
        <v>4.2</v>
      </c>
      <c r="AW29" s="284">
        <v>0.91240875912408759</v>
      </c>
    </row>
    <row r="30" spans="1:49" ht="13.5" customHeight="1" x14ac:dyDescent="0.2">
      <c r="A30" s="202" t="s">
        <v>225</v>
      </c>
      <c r="B30" s="203">
        <v>10.41808216696109</v>
      </c>
      <c r="C30" s="204">
        <v>6.2508493001766547</v>
      </c>
      <c r="D30" s="205">
        <v>1.4192749618758589</v>
      </c>
      <c r="E30" s="206">
        <v>10.320857238260025</v>
      </c>
      <c r="F30" s="204">
        <v>6.2684029991196919</v>
      </c>
      <c r="G30" s="207">
        <v>1.4115290046443858</v>
      </c>
      <c r="H30" s="206">
        <v>9.947906383366492</v>
      </c>
      <c r="I30" s="204">
        <v>6.105432620020351</v>
      </c>
      <c r="J30" s="207">
        <v>1.3517002566711724</v>
      </c>
      <c r="K30" s="206">
        <v>9.4753067762799983</v>
      </c>
      <c r="L30" s="204">
        <v>5.7577222994620083</v>
      </c>
      <c r="M30" s="207">
        <v>1.2996433536843377</v>
      </c>
      <c r="N30" s="206">
        <v>8.690122933446375</v>
      </c>
      <c r="O30" s="204">
        <v>5.2382970992551323</v>
      </c>
      <c r="P30" s="207">
        <v>1.1354690244050143</v>
      </c>
      <c r="Q30" s="206">
        <v>8.7074829931972779</v>
      </c>
      <c r="R30" s="204">
        <v>5.2003023431594855</v>
      </c>
      <c r="S30" s="207">
        <v>1.1489040060468632</v>
      </c>
      <c r="T30" s="206">
        <v>8.9669906418319147</v>
      </c>
      <c r="U30" s="204">
        <v>5.416303072247465</v>
      </c>
      <c r="V30" s="207">
        <v>1.143441759696687</v>
      </c>
      <c r="W30" s="206">
        <v>9.2121504049131477</v>
      </c>
      <c r="X30" s="204">
        <v>5.539332269620977</v>
      </c>
      <c r="Y30" s="207">
        <v>1.2343077339916309</v>
      </c>
      <c r="Z30" s="206">
        <v>9.3474797872020687</v>
      </c>
      <c r="AA30" s="204">
        <v>5.6505665594662018</v>
      </c>
      <c r="AB30" s="207">
        <v>1.1872201015899733</v>
      </c>
      <c r="AC30" s="206">
        <v>9.5978340228766115</v>
      </c>
      <c r="AD30" s="204">
        <v>5.8104161596495496</v>
      </c>
      <c r="AE30" s="207">
        <v>1.1864200535410074</v>
      </c>
      <c r="AF30" s="206">
        <v>9.6614659092649013</v>
      </c>
      <c r="AG30" s="204">
        <v>5.8183154445652336</v>
      </c>
      <c r="AH30" s="207">
        <v>1.209597158212246</v>
      </c>
      <c r="AI30" s="217">
        <v>9.7818719576067537</v>
      </c>
      <c r="AJ30" s="218">
        <v>5.8999322200998217</v>
      </c>
      <c r="AK30" s="219">
        <v>1.2015527758950029</v>
      </c>
      <c r="AL30" s="217">
        <v>9.859089429381946</v>
      </c>
      <c r="AM30" s="218">
        <v>5.9681594816227195</v>
      </c>
      <c r="AN30" s="219">
        <v>1.2401370351423833</v>
      </c>
      <c r="AO30" s="206">
        <v>9.6999999999999993</v>
      </c>
      <c r="AP30" s="204">
        <v>6.1</v>
      </c>
      <c r="AQ30" s="205">
        <v>1.2</v>
      </c>
      <c r="AR30" s="214">
        <v>9.4</v>
      </c>
      <c r="AS30" s="215">
        <v>6</v>
      </c>
      <c r="AT30" s="216">
        <v>1.2</v>
      </c>
      <c r="AU30" s="214">
        <v>9.6</v>
      </c>
      <c r="AV30" s="215">
        <v>6.3</v>
      </c>
      <c r="AW30" s="284">
        <v>1.1841606669192877</v>
      </c>
    </row>
    <row r="31" spans="1:49" ht="13.5" customHeight="1" x14ac:dyDescent="0.2">
      <c r="A31" s="202" t="s">
        <v>226</v>
      </c>
      <c r="B31" s="203">
        <v>8.9297590113783389</v>
      </c>
      <c r="C31" s="204">
        <v>4.641217558836451</v>
      </c>
      <c r="D31" s="205">
        <v>2.3780446024433401</v>
      </c>
      <c r="E31" s="206">
        <v>8.6026575743286529</v>
      </c>
      <c r="F31" s="204">
        <v>4.4433965686096704</v>
      </c>
      <c r="G31" s="207">
        <v>2.307341982339262</v>
      </c>
      <c r="H31" s="206">
        <v>8.4054802036518552</v>
      </c>
      <c r="I31" s="204">
        <v>4.3005720648393941</v>
      </c>
      <c r="J31" s="207">
        <v>2.2692981111371098</v>
      </c>
      <c r="K31" s="206">
        <v>8.2116087067323047</v>
      </c>
      <c r="L31" s="204">
        <v>4.164458701271383</v>
      </c>
      <c r="M31" s="207">
        <v>2.2187524017944185</v>
      </c>
      <c r="N31" s="206">
        <v>7.6113406724749444</v>
      </c>
      <c r="O31" s="204">
        <v>3.6081725209930968</v>
      </c>
      <c r="P31" s="207">
        <v>2.1284738637735798</v>
      </c>
      <c r="Q31" s="206">
        <v>7.4794668240859741</v>
      </c>
      <c r="R31" s="204">
        <v>3.4865916875226755</v>
      </c>
      <c r="S31" s="207">
        <v>2.1030235575533598</v>
      </c>
      <c r="T31" s="206">
        <v>7.1649899236106132</v>
      </c>
      <c r="U31" s="204">
        <v>3.417210313762038</v>
      </c>
      <c r="V31" s="207">
        <v>1.925665718769167</v>
      </c>
      <c r="W31" s="206">
        <v>7.2883360692850685</v>
      </c>
      <c r="X31" s="204">
        <v>3.4646523679113752</v>
      </c>
      <c r="Y31" s="207">
        <v>1.9008714488310539</v>
      </c>
      <c r="Z31" s="206">
        <v>7.3734899180856992</v>
      </c>
      <c r="AA31" s="204">
        <v>3.4982979627676851</v>
      </c>
      <c r="AB31" s="207">
        <v>1.8884794733106929</v>
      </c>
      <c r="AC31" s="206">
        <v>6.146719522515701</v>
      </c>
      <c r="AD31" s="204">
        <v>3.6422755009900349</v>
      </c>
      <c r="AE31" s="207">
        <v>1.8302485007754261</v>
      </c>
      <c r="AF31" s="206">
        <v>6.088153205986921</v>
      </c>
      <c r="AG31" s="204">
        <v>3.5695482569993433</v>
      </c>
      <c r="AH31" s="207">
        <v>1.868117795092481</v>
      </c>
      <c r="AI31" s="217">
        <v>6.0728208120077438</v>
      </c>
      <c r="AJ31" s="218">
        <v>3.5820871165218668</v>
      </c>
      <c r="AK31" s="219">
        <v>1.8461212075468618</v>
      </c>
      <c r="AL31" s="217">
        <v>6.2134428121763836</v>
      </c>
      <c r="AM31" s="218">
        <v>3.7104650258484133</v>
      </c>
      <c r="AN31" s="219">
        <v>1.8480694530287465</v>
      </c>
      <c r="AO31" s="206">
        <v>6.3</v>
      </c>
      <c r="AP31" s="204">
        <v>3.9</v>
      </c>
      <c r="AQ31" s="205">
        <v>1.8</v>
      </c>
      <c r="AR31" s="214">
        <v>6.3</v>
      </c>
      <c r="AS31" s="215">
        <v>3.9</v>
      </c>
      <c r="AT31" s="216">
        <v>1.9</v>
      </c>
      <c r="AU31" s="214">
        <v>6.5</v>
      </c>
      <c r="AV31" s="215">
        <v>4</v>
      </c>
      <c r="AW31" s="284">
        <v>1.8765477353338733</v>
      </c>
    </row>
    <row r="32" spans="1:49" ht="13.5" customHeight="1" x14ac:dyDescent="0.2">
      <c r="A32" s="202" t="s">
        <v>227</v>
      </c>
      <c r="B32" s="203">
        <v>10.378755166245142</v>
      </c>
      <c r="C32" s="204">
        <v>6.230337425205108</v>
      </c>
      <c r="D32" s="205">
        <v>3.0689038307322187</v>
      </c>
      <c r="E32" s="206">
        <v>10.209729995694692</v>
      </c>
      <c r="F32" s="204">
        <v>6.1504397564425854</v>
      </c>
      <c r="G32" s="207">
        <v>3.0137154806568667</v>
      </c>
      <c r="H32" s="206">
        <v>9.9276872165706589</v>
      </c>
      <c r="I32" s="204">
        <v>5.959676430935164</v>
      </c>
      <c r="J32" s="207">
        <v>2.9415369530579727</v>
      </c>
      <c r="K32" s="206">
        <v>9.4156489308041511</v>
      </c>
      <c r="L32" s="204">
        <v>5.6555034162297657</v>
      </c>
      <c r="M32" s="207">
        <v>2.7666111306421288</v>
      </c>
      <c r="N32" s="206">
        <v>8.9003952326970808</v>
      </c>
      <c r="O32" s="204">
        <v>5.223812004044242</v>
      </c>
      <c r="P32" s="207">
        <v>2.5889273568430404</v>
      </c>
      <c r="Q32" s="206">
        <v>8.508416267354713</v>
      </c>
      <c r="R32" s="204">
        <v>4.9913994348200026</v>
      </c>
      <c r="S32" s="207">
        <v>2.4880206413564321</v>
      </c>
      <c r="T32" s="206">
        <v>6.7970334587455676</v>
      </c>
      <c r="U32" s="204">
        <v>4.6448975800083607</v>
      </c>
      <c r="V32" s="207">
        <v>1.1921903788688126</v>
      </c>
      <c r="W32" s="206">
        <v>6.8091574637051746</v>
      </c>
      <c r="X32" s="204">
        <v>4.6531827770194809</v>
      </c>
      <c r="Y32" s="207">
        <v>1.2098275220250652</v>
      </c>
      <c r="Z32" s="206">
        <v>6.7393241912029147</v>
      </c>
      <c r="AA32" s="204">
        <v>4.5814895313746034</v>
      </c>
      <c r="AB32" s="207">
        <v>1.2040091942520288</v>
      </c>
      <c r="AC32" s="206">
        <v>6.7760736680829554</v>
      </c>
      <c r="AD32" s="204">
        <v>4.6437427935113957</v>
      </c>
      <c r="AE32" s="207">
        <v>1.2004233071662112</v>
      </c>
      <c r="AF32" s="206">
        <v>6.799796165360851</v>
      </c>
      <c r="AG32" s="204">
        <v>4.5703547996687686</v>
      </c>
      <c r="AH32" s="207">
        <v>1.258041913497675</v>
      </c>
      <c r="AI32" s="217">
        <v>6.7020250723240116</v>
      </c>
      <c r="AJ32" s="218">
        <v>4.7573127611700414</v>
      </c>
      <c r="AK32" s="219">
        <v>1.2214721954355512</v>
      </c>
      <c r="AL32" s="217">
        <v>6.8004025059239783</v>
      </c>
      <c r="AM32" s="218">
        <v>4.9177135066705615</v>
      </c>
      <c r="AN32" s="219">
        <v>1.2010257409030416</v>
      </c>
      <c r="AO32" s="206">
        <v>6.8</v>
      </c>
      <c r="AP32" s="204">
        <v>4.9000000000000004</v>
      </c>
      <c r="AQ32" s="205">
        <v>1.2</v>
      </c>
      <c r="AR32" s="214">
        <v>6.8</v>
      </c>
      <c r="AS32" s="215">
        <v>5</v>
      </c>
      <c r="AT32" s="216">
        <v>1.1000000000000001</v>
      </c>
      <c r="AU32" s="214">
        <v>7.1</v>
      </c>
      <c r="AV32" s="215">
        <v>5.2</v>
      </c>
      <c r="AW32" s="284">
        <v>1.1570386517984406</v>
      </c>
    </row>
    <row r="33" spans="1:49" ht="13.5" customHeight="1" x14ac:dyDescent="0.2">
      <c r="A33" s="202" t="s">
        <v>228</v>
      </c>
      <c r="B33" s="203">
        <v>9.4718510093829984</v>
      </c>
      <c r="C33" s="204">
        <v>5.6866647711117428</v>
      </c>
      <c r="D33" s="205">
        <v>2.7900199033266988</v>
      </c>
      <c r="E33" s="206">
        <v>8.9645110825965446</v>
      </c>
      <c r="F33" s="204">
        <v>5.4314390676908477</v>
      </c>
      <c r="G33" s="207">
        <v>2.6190434339350692</v>
      </c>
      <c r="H33" s="206">
        <v>8.7346181449001374</v>
      </c>
      <c r="I33" s="204">
        <v>5.3562989024838519</v>
      </c>
      <c r="J33" s="207">
        <v>2.520611248227695</v>
      </c>
      <c r="K33" s="206">
        <v>8.4624993402417363</v>
      </c>
      <c r="L33" s="204">
        <v>5.0141628107461429</v>
      </c>
      <c r="M33" s="207">
        <v>2.5334717359559455</v>
      </c>
      <c r="N33" s="206">
        <v>7.2685874419826604</v>
      </c>
      <c r="O33" s="204">
        <v>4.1860057798406158</v>
      </c>
      <c r="P33" s="207">
        <v>2.3119362466065332</v>
      </c>
      <c r="Q33" s="206">
        <v>6.983582455280569</v>
      </c>
      <c r="R33" s="204">
        <v>4.0431266846361185</v>
      </c>
      <c r="S33" s="207">
        <v>2.2228445409038402</v>
      </c>
      <c r="T33" s="206">
        <v>6.8835389077186484</v>
      </c>
      <c r="U33" s="204">
        <v>4.1580768021244632</v>
      </c>
      <c r="V33" s="207">
        <v>2.0615674901289354</v>
      </c>
      <c r="W33" s="206">
        <v>5.8295727906445896</v>
      </c>
      <c r="X33" s="204">
        <v>4.3019437762286881</v>
      </c>
      <c r="Y33" s="207">
        <v>0.86038875524573755</v>
      </c>
      <c r="Z33" s="206">
        <v>5.8689388180805739</v>
      </c>
      <c r="AA33" s="204">
        <v>4.3486715338789796</v>
      </c>
      <c r="AB33" s="207">
        <v>0.83084374834273189</v>
      </c>
      <c r="AC33" s="206">
        <v>5.6764427625354781</v>
      </c>
      <c r="AD33" s="204">
        <v>4.4983131325752845</v>
      </c>
      <c r="AE33" s="207">
        <v>0.76756930436800486</v>
      </c>
      <c r="AF33" s="206">
        <v>5.7174606588522066</v>
      </c>
      <c r="AG33" s="204">
        <v>4.6420762089113525</v>
      </c>
      <c r="AH33" s="207">
        <v>0.69899989246155503</v>
      </c>
      <c r="AI33" s="217">
        <v>5.7345614852514251</v>
      </c>
      <c r="AJ33" s="218">
        <v>4.6772517114081928</v>
      </c>
      <c r="AK33" s="219">
        <v>0.69889968101501743</v>
      </c>
      <c r="AL33" s="217">
        <v>5.706492481068083</v>
      </c>
      <c r="AM33" s="218">
        <v>4.6477407314359542</v>
      </c>
      <c r="AN33" s="219">
        <v>0.71779779636076513</v>
      </c>
      <c r="AO33" s="206">
        <v>6</v>
      </c>
      <c r="AP33" s="204">
        <v>4.9000000000000004</v>
      </c>
      <c r="AQ33" s="205">
        <v>0.7</v>
      </c>
      <c r="AR33" s="214">
        <v>6.1</v>
      </c>
      <c r="AS33" s="215">
        <v>5</v>
      </c>
      <c r="AT33" s="216">
        <v>0.8</v>
      </c>
      <c r="AU33" s="214">
        <v>6.2</v>
      </c>
      <c r="AV33" s="215">
        <v>5.0999999999999996</v>
      </c>
      <c r="AW33" s="284">
        <v>0.74865333698530079</v>
      </c>
    </row>
    <row r="34" spans="1:49" ht="13.5" customHeight="1" x14ac:dyDescent="0.2">
      <c r="A34" s="202" t="s">
        <v>229</v>
      </c>
      <c r="B34" s="203">
        <v>8.0209779423106582</v>
      </c>
      <c r="C34" s="204">
        <v>4.8202992441770789</v>
      </c>
      <c r="D34" s="205">
        <v>2.3394518998406091</v>
      </c>
      <c r="E34" s="206">
        <v>7.8576647481829953</v>
      </c>
      <c r="F34" s="204">
        <v>4.7171625241946851</v>
      </c>
      <c r="G34" s="207">
        <v>2.3201261328240168</v>
      </c>
      <c r="H34" s="206">
        <v>7.700882846635829</v>
      </c>
      <c r="I34" s="204">
        <v>4.5615878425995922</v>
      </c>
      <c r="J34" s="207">
        <v>2.3192342682879952</v>
      </c>
      <c r="K34" s="206">
        <v>7.4109916976519123</v>
      </c>
      <c r="L34" s="204">
        <v>4.354912647073804</v>
      </c>
      <c r="M34" s="207">
        <v>2.2411246370906128</v>
      </c>
      <c r="N34" s="206">
        <v>6.9835605964062699</v>
      </c>
      <c r="O34" s="204">
        <v>4.0652478654262776</v>
      </c>
      <c r="P34" s="207">
        <v>2.0772269657193831</v>
      </c>
      <c r="Q34" s="206">
        <v>6.8924221576721196</v>
      </c>
      <c r="R34" s="204">
        <v>4.0258879885848238</v>
      </c>
      <c r="S34" s="207">
        <v>2.0511644498802428</v>
      </c>
      <c r="T34" s="206">
        <v>6.675122676198896</v>
      </c>
      <c r="U34" s="204">
        <v>3.9077013747421558</v>
      </c>
      <c r="V34" s="207">
        <v>2.0627538404376624</v>
      </c>
      <c r="W34" s="206">
        <v>6.7849886916855136</v>
      </c>
      <c r="X34" s="204">
        <v>3.9483267527887453</v>
      </c>
      <c r="Y34" s="207">
        <v>2.1211075759318181</v>
      </c>
      <c r="Z34" s="206">
        <v>6.866952789699571</v>
      </c>
      <c r="AA34" s="204">
        <v>4.0484273909422841</v>
      </c>
      <c r="AB34" s="207">
        <v>2.0754596118121835</v>
      </c>
      <c r="AC34" s="206">
        <v>6.8570548050747337</v>
      </c>
      <c r="AD34" s="204">
        <v>3.9550053931891727</v>
      </c>
      <c r="AE34" s="207">
        <v>2.1315938158097487</v>
      </c>
      <c r="AF34" s="206">
        <v>6.9192159077780202</v>
      </c>
      <c r="AG34" s="204">
        <v>3.9410005263225458</v>
      </c>
      <c r="AH34" s="207">
        <v>2.2336615360916059</v>
      </c>
      <c r="AI34" s="217">
        <v>6.944711877896304</v>
      </c>
      <c r="AJ34" s="218">
        <v>4.0564305978100412</v>
      </c>
      <c r="AK34" s="219">
        <v>2.1437465501084709</v>
      </c>
      <c r="AL34" s="217">
        <v>6.9430131904369334</v>
      </c>
      <c r="AM34" s="218">
        <v>4.070486397361913</v>
      </c>
      <c r="AN34" s="219">
        <v>2.1382934872217643</v>
      </c>
      <c r="AO34" s="206">
        <v>7</v>
      </c>
      <c r="AP34" s="204">
        <v>4</v>
      </c>
      <c r="AQ34" s="205">
        <v>2.2000000000000002</v>
      </c>
      <c r="AR34" s="214">
        <v>6.9</v>
      </c>
      <c r="AS34" s="215">
        <v>4</v>
      </c>
      <c r="AT34" s="216">
        <v>2.1</v>
      </c>
      <c r="AU34" s="214">
        <v>6.9</v>
      </c>
      <c r="AV34" s="215">
        <v>4.0999999999999996</v>
      </c>
      <c r="AW34" s="284">
        <v>2.0681721236249886</v>
      </c>
    </row>
    <row r="35" spans="1:49" ht="13.5" customHeight="1" x14ac:dyDescent="0.2">
      <c r="A35" s="202" t="s">
        <v>230</v>
      </c>
      <c r="B35" s="203">
        <v>9.041173753952183</v>
      </c>
      <c r="C35" s="204">
        <v>4.7248570109062484</v>
      </c>
      <c r="D35" s="205">
        <v>3.3216100039077765</v>
      </c>
      <c r="E35" s="206">
        <v>8.6206896551724128</v>
      </c>
      <c r="F35" s="204">
        <v>4.5753250423968339</v>
      </c>
      <c r="G35" s="207">
        <v>3.0914358394573207</v>
      </c>
      <c r="H35" s="206">
        <v>8.1701623580238305</v>
      </c>
      <c r="I35" s="204">
        <v>4.3725175945927113</v>
      </c>
      <c r="J35" s="207">
        <v>2.8743641558079576</v>
      </c>
      <c r="K35" s="206">
        <v>7.8663418029933858</v>
      </c>
      <c r="L35" s="204">
        <v>4.2116254785938043</v>
      </c>
      <c r="M35" s="207">
        <v>2.8019491820396798</v>
      </c>
      <c r="N35" s="206">
        <v>7.291666666666667</v>
      </c>
      <c r="O35" s="204">
        <v>4.0451388888888893</v>
      </c>
      <c r="P35" s="207">
        <v>2.447916666666667</v>
      </c>
      <c r="Q35" s="206">
        <v>7.2897456418107804</v>
      </c>
      <c r="R35" s="204">
        <v>4.0537249034413163</v>
      </c>
      <c r="S35" s="207">
        <v>2.453112495215561</v>
      </c>
      <c r="T35" s="206">
        <v>7.215708041351558</v>
      </c>
      <c r="U35" s="204">
        <v>4.0241448692152915</v>
      </c>
      <c r="V35" s="207">
        <v>2.4283632831471587</v>
      </c>
      <c r="W35" s="206">
        <v>7.1555732236375889</v>
      </c>
      <c r="X35" s="204">
        <v>4.00988644416406</v>
      </c>
      <c r="Y35" s="207">
        <v>2.3851910745458631</v>
      </c>
      <c r="Z35" s="206">
        <v>7.2673161109476929</v>
      </c>
      <c r="AA35" s="204">
        <v>4.1181457962036925</v>
      </c>
      <c r="AB35" s="207">
        <v>2.387832436454242</v>
      </c>
      <c r="AC35" s="206">
        <v>7.2538681553464972</v>
      </c>
      <c r="AD35" s="204">
        <v>4.1179916606361351</v>
      </c>
      <c r="AE35" s="207">
        <v>2.41221268823874</v>
      </c>
      <c r="AF35" s="206">
        <v>7.2983926363511475</v>
      </c>
      <c r="AG35" s="204">
        <v>4.1214452534688828</v>
      </c>
      <c r="AH35" s="207">
        <v>2.4385217749690891</v>
      </c>
      <c r="AI35" s="217">
        <v>7.2420448528532635</v>
      </c>
      <c r="AJ35" s="218">
        <v>4.0992706714263756</v>
      </c>
      <c r="AK35" s="219">
        <v>2.3912412249987192</v>
      </c>
      <c r="AL35" s="217">
        <v>7.1494229394341744</v>
      </c>
      <c r="AM35" s="218">
        <v>4.1024069723896099</v>
      </c>
      <c r="AN35" s="219">
        <v>2.2980288019609847</v>
      </c>
      <c r="AO35" s="206">
        <v>5.8</v>
      </c>
      <c r="AP35" s="204">
        <v>4.3</v>
      </c>
      <c r="AQ35" s="205">
        <v>1.1000000000000001</v>
      </c>
      <c r="AR35" s="214">
        <v>5.9</v>
      </c>
      <c r="AS35" s="215">
        <v>4.4000000000000004</v>
      </c>
      <c r="AT35" s="216">
        <v>1.1000000000000001</v>
      </c>
      <c r="AU35" s="214">
        <v>6.1</v>
      </c>
      <c r="AV35" s="215">
        <v>4.5</v>
      </c>
      <c r="AW35" s="284">
        <v>1.0636107870719824</v>
      </c>
    </row>
    <row r="36" spans="1:49" ht="13.5" customHeight="1" thickBot="1" x14ac:dyDescent="0.25">
      <c r="A36" s="220" t="s">
        <v>231</v>
      </c>
      <c r="B36" s="221">
        <v>10.621774638007915</v>
      </c>
      <c r="C36" s="222">
        <v>5.3776909330794789</v>
      </c>
      <c r="D36" s="223">
        <v>1.8705011941146017</v>
      </c>
      <c r="E36" s="224">
        <v>10.142598915444868</v>
      </c>
      <c r="F36" s="222">
        <v>5.0378255339090847</v>
      </c>
      <c r="G36" s="225">
        <v>1.8075918859208675</v>
      </c>
      <c r="H36" s="224">
        <v>10.122921185827911</v>
      </c>
      <c r="I36" s="222">
        <v>5.0278296255191783</v>
      </c>
      <c r="J36" s="225">
        <v>1.7992567556205754</v>
      </c>
      <c r="K36" s="224">
        <v>9.9896716953658089</v>
      </c>
      <c r="L36" s="222">
        <v>4.9609725538003078</v>
      </c>
      <c r="M36" s="225">
        <v>1.7608912818949898</v>
      </c>
      <c r="N36" s="224">
        <v>7.9825585387626168</v>
      </c>
      <c r="O36" s="222">
        <v>4.4633660646844744</v>
      </c>
      <c r="P36" s="225">
        <v>1.4763441598571723</v>
      </c>
      <c r="Q36" s="224">
        <v>8.0248822902704742</v>
      </c>
      <c r="R36" s="222">
        <v>4.4678145513283161</v>
      </c>
      <c r="S36" s="225">
        <v>1.4606316802419494</v>
      </c>
      <c r="T36" s="224">
        <v>6.7771869460952976</v>
      </c>
      <c r="U36" s="222">
        <v>4.5355020331560842</v>
      </c>
      <c r="V36" s="225">
        <v>1.3206825843672887</v>
      </c>
      <c r="W36" s="224">
        <v>6.8076956559589101</v>
      </c>
      <c r="X36" s="222">
        <v>4.5965003917471927</v>
      </c>
      <c r="Y36" s="225">
        <v>1.2710020022634283</v>
      </c>
      <c r="Z36" s="224">
        <v>6.7924528301886795</v>
      </c>
      <c r="AA36" s="222">
        <v>4.6336112329969286</v>
      </c>
      <c r="AB36" s="225">
        <v>1.2461605967529619</v>
      </c>
      <c r="AC36" s="224">
        <v>7.0258867276887873</v>
      </c>
      <c r="AD36" s="222">
        <v>4.7911899313501145</v>
      </c>
      <c r="AE36" s="225">
        <v>1.2693077803203661</v>
      </c>
      <c r="AF36" s="224">
        <v>7.0915570671346133</v>
      </c>
      <c r="AG36" s="222">
        <v>4.8483094234491739</v>
      </c>
      <c r="AH36" s="225">
        <v>1.2663494762740379</v>
      </c>
      <c r="AI36" s="226">
        <v>6.9497927898191953</v>
      </c>
      <c r="AJ36" s="227">
        <v>4.9510397183408514</v>
      </c>
      <c r="AK36" s="228">
        <v>1.301940074082224</v>
      </c>
      <c r="AL36" s="226">
        <v>6.8671121009651079</v>
      </c>
      <c r="AM36" s="227">
        <v>4.8997772828507795</v>
      </c>
      <c r="AN36" s="228">
        <v>1.2620638455827766</v>
      </c>
      <c r="AO36" s="224">
        <v>7.1</v>
      </c>
      <c r="AP36" s="222">
        <v>5.0999999999999996</v>
      </c>
      <c r="AQ36" s="223">
        <v>1.2</v>
      </c>
      <c r="AR36" s="214">
        <v>6.9</v>
      </c>
      <c r="AS36" s="215">
        <v>5.2</v>
      </c>
      <c r="AT36" s="216">
        <v>1</v>
      </c>
      <c r="AU36" s="214">
        <v>6.9</v>
      </c>
      <c r="AV36" s="215">
        <v>5.3</v>
      </c>
      <c r="AW36" s="284">
        <v>0.98877450125050881</v>
      </c>
    </row>
    <row r="37" spans="1:49" ht="13.5" customHeight="1" thickBot="1" x14ac:dyDescent="0.25">
      <c r="A37" s="202" t="s">
        <v>320</v>
      </c>
      <c r="B37" s="203">
        <v>9.2237465444311066</v>
      </c>
      <c r="C37" s="204">
        <v>5.1295962909072976</v>
      </c>
      <c r="D37" s="205">
        <v>2.0465683831873296</v>
      </c>
      <c r="E37" s="211">
        <v>8.9673008311379228</v>
      </c>
      <c r="F37" s="212">
        <v>4.9880431486667822</v>
      </c>
      <c r="G37" s="229">
        <v>1.9878560801652687</v>
      </c>
      <c r="H37" s="211">
        <v>8.7440791015754442</v>
      </c>
      <c r="I37" s="212">
        <v>4.8612146946166241</v>
      </c>
      <c r="J37" s="229">
        <v>1.9268349688667832</v>
      </c>
      <c r="K37" s="211">
        <v>8.7209715744836043</v>
      </c>
      <c r="L37" s="212">
        <v>4.7130066866951266</v>
      </c>
      <c r="M37" s="229">
        <v>2.0060280197131171</v>
      </c>
      <c r="N37" s="211">
        <v>8.1024894664709741</v>
      </c>
      <c r="O37" s="212">
        <v>4.33167048861407</v>
      </c>
      <c r="P37" s="229">
        <v>1.8382815697051196</v>
      </c>
      <c r="Q37" s="211">
        <v>7.9325199728858165</v>
      </c>
      <c r="R37" s="212">
        <v>4.206370114872044</v>
      </c>
      <c r="S37" s="229">
        <v>1.7960901595467846</v>
      </c>
      <c r="T37" s="211">
        <v>7.4499879339896422</v>
      </c>
      <c r="U37" s="212">
        <v>4.0274176881524157</v>
      </c>
      <c r="V37" s="229">
        <v>1.6333588060218673</v>
      </c>
      <c r="W37" s="211">
        <v>7.3376878928246416</v>
      </c>
      <c r="X37" s="212">
        <v>4.0518588448510346</v>
      </c>
      <c r="Y37" s="229">
        <v>1.6188492427071566</v>
      </c>
      <c r="Z37" s="211">
        <v>7.4</v>
      </c>
      <c r="AA37" s="212">
        <v>4.0999999999999996</v>
      </c>
      <c r="AB37" s="229">
        <v>1.6</v>
      </c>
      <c r="AC37" s="211">
        <v>7.3505277960122077</v>
      </c>
      <c r="AD37" s="212">
        <v>4.1785795396212562</v>
      </c>
      <c r="AE37" s="229">
        <v>1.585876906707816</v>
      </c>
      <c r="AF37" s="211">
        <v>7.3600625456240474</v>
      </c>
      <c r="AG37" s="212">
        <v>4.1881560070574286</v>
      </c>
      <c r="AH37" s="229">
        <v>1.5803994610662455</v>
      </c>
      <c r="AI37" s="211">
        <v>7.3874226758986481</v>
      </c>
      <c r="AJ37" s="212">
        <v>4.2260475109301412</v>
      </c>
      <c r="AK37" s="213">
        <v>1.5697418047398346</v>
      </c>
      <c r="AL37" s="208">
        <v>7.471733343366977</v>
      </c>
      <c r="AM37" s="209">
        <v>4.2774286905780947</v>
      </c>
      <c r="AN37" s="210">
        <v>1.5834344536524032</v>
      </c>
      <c r="AO37" s="211">
        <v>7.5</v>
      </c>
      <c r="AP37" s="212">
        <v>4.3</v>
      </c>
      <c r="AQ37" s="213">
        <v>1.6</v>
      </c>
      <c r="AR37" s="230">
        <v>7.6</v>
      </c>
      <c r="AS37" s="231">
        <v>4.4000000000000004</v>
      </c>
      <c r="AT37" s="277">
        <v>1.6</v>
      </c>
      <c r="AU37" s="230">
        <v>7.6</v>
      </c>
      <c r="AV37" s="231">
        <v>4.4000000000000004</v>
      </c>
      <c r="AW37" s="232">
        <v>1.5796229237351869</v>
      </c>
    </row>
    <row r="38" spans="1:49" ht="13.5" customHeight="1" thickBot="1" x14ac:dyDescent="0.25">
      <c r="A38" s="233" t="s">
        <v>327</v>
      </c>
      <c r="B38" s="234">
        <v>9.4934345626292167</v>
      </c>
      <c r="C38" s="235">
        <v>5.2025359014006947</v>
      </c>
      <c r="D38" s="236">
        <v>2.1419714321277965</v>
      </c>
      <c r="E38" s="234">
        <v>9.1999999999999993</v>
      </c>
      <c r="F38" s="235">
        <v>4.9000000000000004</v>
      </c>
      <c r="G38" s="236">
        <v>2.1</v>
      </c>
      <c r="H38" s="234">
        <v>9.9</v>
      </c>
      <c r="I38" s="235">
        <v>5.5</v>
      </c>
      <c r="J38" s="236">
        <v>2.2000000000000002</v>
      </c>
      <c r="K38" s="234">
        <v>9.9</v>
      </c>
      <c r="L38" s="235">
        <v>5.5</v>
      </c>
      <c r="M38" s="236">
        <v>2.2000000000000002</v>
      </c>
      <c r="N38" s="234">
        <v>9.2891420665242403</v>
      </c>
      <c r="O38" s="235">
        <v>5.1784588306729535</v>
      </c>
      <c r="P38" s="236">
        <v>2.0281465765761681</v>
      </c>
      <c r="Q38" s="234">
        <v>9.1999999999999993</v>
      </c>
      <c r="R38" s="235">
        <v>5.0999999999999996</v>
      </c>
      <c r="S38" s="236">
        <v>2</v>
      </c>
      <c r="T38" s="234">
        <v>8.8000000000000007</v>
      </c>
      <c r="U38" s="235">
        <v>5</v>
      </c>
      <c r="V38" s="236">
        <v>1.8</v>
      </c>
      <c r="W38" s="234">
        <v>8.6999999999999993</v>
      </c>
      <c r="X38" s="235">
        <v>5</v>
      </c>
      <c r="Y38" s="236">
        <v>1.8</v>
      </c>
      <c r="Z38" s="237">
        <v>8.7443866245858626</v>
      </c>
      <c r="AA38" s="238">
        <v>4.9521496231390048</v>
      </c>
      <c r="AB38" s="239">
        <v>1.8141705097950744</v>
      </c>
      <c r="AC38" s="237">
        <v>8.7461610178786877</v>
      </c>
      <c r="AD38" s="238">
        <v>5.0056462951329683</v>
      </c>
      <c r="AE38" s="239">
        <v>1.7643114262067865</v>
      </c>
      <c r="AF38" s="237">
        <v>8.7850640708399848</v>
      </c>
      <c r="AG38" s="240">
        <v>5.0494979929485471</v>
      </c>
      <c r="AH38" s="241">
        <v>1.7566430971216953</v>
      </c>
      <c r="AI38" s="237">
        <v>8.8202231170952548</v>
      </c>
      <c r="AJ38" s="238">
        <v>5.0849038812780467</v>
      </c>
      <c r="AK38" s="239">
        <v>1.7505334917450042</v>
      </c>
      <c r="AL38" s="242">
        <v>8.8462131335630367</v>
      </c>
      <c r="AM38" s="243">
        <v>5.1227260293904262</v>
      </c>
      <c r="AN38" s="244">
        <v>1.7439652904497136</v>
      </c>
      <c r="AO38" s="237">
        <v>8.9704233709038661</v>
      </c>
      <c r="AP38" s="238">
        <v>5.2264767716102423</v>
      </c>
      <c r="AQ38" s="239">
        <v>1.7396018171468182</v>
      </c>
      <c r="AR38" s="245">
        <v>9.0289569812742076</v>
      </c>
      <c r="AS38" s="246">
        <v>5.2841302631302778</v>
      </c>
      <c r="AT38" s="278">
        <v>1.737415048703953</v>
      </c>
      <c r="AU38" s="247" t="s">
        <v>321</v>
      </c>
      <c r="AV38" s="248" t="s">
        <v>321</v>
      </c>
      <c r="AW38" s="249" t="s">
        <v>321</v>
      </c>
    </row>
    <row r="39" spans="1:49" ht="13.5" customHeight="1" x14ac:dyDescent="0.2">
      <c r="A39" s="250" t="s">
        <v>233</v>
      </c>
      <c r="B39" s="251">
        <v>9.5921652803863697</v>
      </c>
      <c r="C39" s="252">
        <v>6.0705661389857797</v>
      </c>
      <c r="D39" s="253">
        <v>2.8172793131204719</v>
      </c>
      <c r="E39" s="254">
        <v>9.2362223509764494</v>
      </c>
      <c r="F39" s="252">
        <v>5.5894482123990317</v>
      </c>
      <c r="G39" s="255">
        <v>2.7265601036092839</v>
      </c>
      <c r="H39" s="254">
        <v>9.0933860091274443</v>
      </c>
      <c r="I39" s="252">
        <v>5.3470472038689465</v>
      </c>
      <c r="J39" s="255">
        <v>2.826782916695048</v>
      </c>
      <c r="K39" s="256">
        <v>8.8728116575094695</v>
      </c>
      <c r="L39" s="252">
        <v>5.2895607958229531</v>
      </c>
      <c r="M39" s="255">
        <v>2.6959696959355699</v>
      </c>
      <c r="N39" s="256">
        <v>8.1682662854809074</v>
      </c>
      <c r="O39" s="252">
        <v>4.7307875570076918</v>
      </c>
      <c r="P39" s="255">
        <v>2.5525832142127833</v>
      </c>
      <c r="Q39" s="256">
        <v>8.1958815695113199</v>
      </c>
      <c r="R39" s="252">
        <v>4.6784823959293789</v>
      </c>
      <c r="S39" s="255">
        <v>2.6295120035515489</v>
      </c>
      <c r="T39" s="256">
        <v>8.2179371036624822</v>
      </c>
      <c r="U39" s="252">
        <v>4.6913420473663781</v>
      </c>
      <c r="V39" s="255">
        <v>2.6206807299081145</v>
      </c>
      <c r="W39" s="256">
        <v>8.3870340986367022</v>
      </c>
      <c r="X39" s="252">
        <v>4.9221203976555161</v>
      </c>
      <c r="Y39" s="255">
        <v>2.6553544250510024</v>
      </c>
      <c r="Z39" s="257">
        <v>8.5642645478524209</v>
      </c>
      <c r="AA39" s="212">
        <v>4.9822527597772641</v>
      </c>
      <c r="AB39" s="229">
        <v>2.7027907128203457</v>
      </c>
      <c r="AC39" s="257">
        <v>8.7064271040532173</v>
      </c>
      <c r="AD39" s="212">
        <v>5.0542928881207816</v>
      </c>
      <c r="AE39" s="229">
        <v>2.7064923207356442</v>
      </c>
      <c r="AF39" s="257">
        <v>8.6271690467631785</v>
      </c>
      <c r="AG39" s="212">
        <v>4.9671579360151625</v>
      </c>
      <c r="AH39" s="207">
        <v>2.7123296624293323</v>
      </c>
      <c r="AI39" s="206">
        <v>8.6432941633485481</v>
      </c>
      <c r="AJ39" s="204">
        <v>5.1471302321064387</v>
      </c>
      <c r="AK39" s="205">
        <v>2.6221229484315822</v>
      </c>
      <c r="AL39" s="217">
        <v>8.3749446937614564</v>
      </c>
      <c r="AM39" s="218">
        <v>4.9617596864926368</v>
      </c>
      <c r="AN39" s="219">
        <v>2.559888755451615</v>
      </c>
      <c r="AO39" s="206">
        <v>8.1</v>
      </c>
      <c r="AP39" s="204">
        <v>4.8</v>
      </c>
      <c r="AQ39" s="205">
        <v>2.5</v>
      </c>
      <c r="AR39" s="214">
        <v>8.3000000000000007</v>
      </c>
      <c r="AS39" s="215">
        <v>4.7</v>
      </c>
      <c r="AT39" s="216">
        <v>2.6</v>
      </c>
      <c r="AU39" s="214">
        <v>8.5</v>
      </c>
      <c r="AV39" s="215">
        <v>4.9000000000000004</v>
      </c>
      <c r="AW39" s="284">
        <v>2.6227643304051065</v>
      </c>
    </row>
    <row r="40" spans="1:49" ht="13.5" customHeight="1" x14ac:dyDescent="0.2">
      <c r="A40" s="202" t="s">
        <v>234</v>
      </c>
      <c r="B40" s="258">
        <v>11.151701595846953</v>
      </c>
      <c r="C40" s="259">
        <v>6.114208805998846</v>
      </c>
      <c r="D40" s="260">
        <v>3.9223226302634107</v>
      </c>
      <c r="E40" s="261">
        <v>10.88355763604447</v>
      </c>
      <c r="F40" s="259">
        <v>5.773356738833626</v>
      </c>
      <c r="G40" s="262">
        <v>3.9399258825824068</v>
      </c>
      <c r="H40" s="261">
        <v>10.926798368898213</v>
      </c>
      <c r="I40" s="259">
        <v>5.8988875252385293</v>
      </c>
      <c r="J40" s="262">
        <v>3.9589849162674686</v>
      </c>
      <c r="K40" s="261">
        <v>10.632322259669396</v>
      </c>
      <c r="L40" s="259">
        <v>5.7775637939335578</v>
      </c>
      <c r="M40" s="262">
        <v>3.7714652543732949</v>
      </c>
      <c r="N40" s="261">
        <v>10.917862130252633</v>
      </c>
      <c r="O40" s="259">
        <v>6.1783250814607928</v>
      </c>
      <c r="P40" s="262">
        <v>3.5546527865938811</v>
      </c>
      <c r="Q40" s="261">
        <v>10.528568371495828</v>
      </c>
      <c r="R40" s="259">
        <v>5.9062700620586348</v>
      </c>
      <c r="S40" s="262">
        <v>3.4667237320778939</v>
      </c>
      <c r="T40" s="261">
        <v>10.228095582910933</v>
      </c>
      <c r="U40" s="259">
        <v>5.5666183924692252</v>
      </c>
      <c r="V40" s="262">
        <v>3.5300506879073135</v>
      </c>
      <c r="W40" s="261">
        <v>10.172753516931678</v>
      </c>
      <c r="X40" s="259">
        <v>5.727901755029098</v>
      </c>
      <c r="Y40" s="262">
        <v>3.2992714108967602</v>
      </c>
      <c r="Z40" s="263">
        <v>10.186915887850468</v>
      </c>
      <c r="AA40" s="204">
        <v>5.7476635514018692</v>
      </c>
      <c r="AB40" s="207">
        <v>3.3644859813084111</v>
      </c>
      <c r="AC40" s="263">
        <v>8.4567629662218309</v>
      </c>
      <c r="AD40" s="204">
        <v>6.0126118199149436</v>
      </c>
      <c r="AE40" s="207">
        <v>1.4176076648579947</v>
      </c>
      <c r="AF40" s="263">
        <v>8.6891385767790261</v>
      </c>
      <c r="AG40" s="204">
        <v>6.0424469413233455</v>
      </c>
      <c r="AH40" s="207">
        <v>1.5980024968789013</v>
      </c>
      <c r="AI40" s="206">
        <v>8.225855590535188</v>
      </c>
      <c r="AJ40" s="204">
        <v>5.8901188179140851</v>
      </c>
      <c r="AK40" s="205">
        <v>1.6756372499238346</v>
      </c>
      <c r="AL40" s="217">
        <v>8.5836909871244629</v>
      </c>
      <c r="AM40" s="218">
        <v>6.0499508764672427</v>
      </c>
      <c r="AN40" s="219">
        <v>1.8615233466053054</v>
      </c>
      <c r="AO40" s="206">
        <v>8.8000000000000007</v>
      </c>
      <c r="AP40" s="204">
        <v>6.2</v>
      </c>
      <c r="AQ40" s="205">
        <v>1.9</v>
      </c>
      <c r="AR40" s="214">
        <v>8.8000000000000007</v>
      </c>
      <c r="AS40" s="215">
        <v>6.3</v>
      </c>
      <c r="AT40" s="216">
        <v>1.8</v>
      </c>
      <c r="AU40" s="214">
        <v>8.8000000000000007</v>
      </c>
      <c r="AV40" s="215">
        <v>6.2</v>
      </c>
      <c r="AW40" s="284">
        <v>1.8892367483536652</v>
      </c>
    </row>
    <row r="41" spans="1:49" ht="13.5" customHeight="1" x14ac:dyDescent="0.2">
      <c r="A41" s="202" t="s">
        <v>235</v>
      </c>
      <c r="B41" s="258">
        <v>11.746500668214109</v>
      </c>
      <c r="C41" s="259">
        <v>6.4007877892663716</v>
      </c>
      <c r="D41" s="260">
        <v>3.3059013856650488</v>
      </c>
      <c r="E41" s="261">
        <v>10.747259088286208</v>
      </c>
      <c r="F41" s="259">
        <v>5.6260819388343908</v>
      </c>
      <c r="G41" s="262">
        <v>3.1736872475476052</v>
      </c>
      <c r="H41" s="261">
        <v>10.26167265264238</v>
      </c>
      <c r="I41" s="259">
        <v>5.6439199589533091</v>
      </c>
      <c r="J41" s="262">
        <v>3.0785017957927141</v>
      </c>
      <c r="K41" s="261">
        <v>10.38941624934599</v>
      </c>
      <c r="L41" s="259">
        <v>5.7552881381269154</v>
      </c>
      <c r="M41" s="262">
        <v>2.915016069960386</v>
      </c>
      <c r="N41" s="261">
        <v>10.079365079365079</v>
      </c>
      <c r="O41" s="259">
        <v>5.4761904761904763</v>
      </c>
      <c r="P41" s="262">
        <v>3.0158730158730163</v>
      </c>
      <c r="Q41" s="261">
        <v>10.319251854240568</v>
      </c>
      <c r="R41" s="259">
        <v>5.6433408577878108</v>
      </c>
      <c r="S41" s="262">
        <v>3.305385359561432</v>
      </c>
      <c r="T41" s="261">
        <v>11.162630946247639</v>
      </c>
      <c r="U41" s="259">
        <v>6.1823802163833079</v>
      </c>
      <c r="V41" s="262">
        <v>3.3487892838742916</v>
      </c>
      <c r="W41" s="261">
        <v>10.952712100139083</v>
      </c>
      <c r="X41" s="259">
        <v>6.2586926286509037</v>
      </c>
      <c r="Y41" s="262">
        <v>3.1293463143254518</v>
      </c>
      <c r="Z41" s="263">
        <v>10.166770712565771</v>
      </c>
      <c r="AA41" s="204">
        <v>6.5994827432444483</v>
      </c>
      <c r="AB41" s="207">
        <v>1.7836439846606618</v>
      </c>
      <c r="AC41" s="263">
        <v>10.078176509371762</v>
      </c>
      <c r="AD41" s="204">
        <v>6.4990110200621647</v>
      </c>
      <c r="AE41" s="207">
        <v>1.7895827446547989</v>
      </c>
      <c r="AF41" s="263">
        <v>10.19917251996536</v>
      </c>
      <c r="AG41" s="204">
        <v>7.1201770422399688</v>
      </c>
      <c r="AH41" s="207">
        <v>1.347060521504859</v>
      </c>
      <c r="AI41" s="206">
        <v>10.480522048645442</v>
      </c>
      <c r="AJ41" s="204">
        <v>7.1188451651176585</v>
      </c>
      <c r="AK41" s="205">
        <v>1.4830927427328455</v>
      </c>
      <c r="AL41" s="217">
        <v>10.323886639676113</v>
      </c>
      <c r="AM41" s="218">
        <v>6.8825910931174086</v>
      </c>
      <c r="AN41" s="219">
        <v>1.5182186234817814</v>
      </c>
      <c r="AO41" s="206">
        <v>10.8</v>
      </c>
      <c r="AP41" s="204">
        <v>7.4</v>
      </c>
      <c r="AQ41" s="205">
        <v>1.6</v>
      </c>
      <c r="AR41" s="214">
        <v>10.9</v>
      </c>
      <c r="AS41" s="215">
        <v>7.4</v>
      </c>
      <c r="AT41" s="216">
        <v>1.6</v>
      </c>
      <c r="AU41" s="214">
        <v>11.9</v>
      </c>
      <c r="AV41" s="215">
        <v>8</v>
      </c>
      <c r="AW41" s="284">
        <v>1.7265565986835005</v>
      </c>
    </row>
    <row r="42" spans="1:49" ht="13.5" customHeight="1" x14ac:dyDescent="0.2">
      <c r="A42" s="202" t="s">
        <v>236</v>
      </c>
      <c r="B42" s="258">
        <v>16.453702082968668</v>
      </c>
      <c r="C42" s="259">
        <v>6.5348036641577689</v>
      </c>
      <c r="D42" s="260">
        <v>3.9092129062372369</v>
      </c>
      <c r="E42" s="261">
        <v>15.743473982751635</v>
      </c>
      <c r="F42" s="259">
        <v>6.2510852578572669</v>
      </c>
      <c r="G42" s="262">
        <v>4.0516293337963774</v>
      </c>
      <c r="H42" s="261">
        <v>14.467988152198679</v>
      </c>
      <c r="I42" s="259">
        <v>5.9808612440191391</v>
      </c>
      <c r="J42" s="262">
        <v>3.7593984962406015</v>
      </c>
      <c r="K42" s="261">
        <v>13.2771098068266</v>
      </c>
      <c r="L42" s="259">
        <v>5.6983303891959656</v>
      </c>
      <c r="M42" s="262">
        <v>3.7608980568693373</v>
      </c>
      <c r="N42" s="261">
        <v>9.7230073487846234</v>
      </c>
      <c r="O42" s="259">
        <v>5.0876201243640482</v>
      </c>
      <c r="P42" s="262">
        <v>3.4482758620689653</v>
      </c>
      <c r="Q42" s="261">
        <v>9.5114080280813003</v>
      </c>
      <c r="R42" s="259">
        <v>4.9821661099473475</v>
      </c>
      <c r="S42" s="262">
        <v>3.2837003906471156</v>
      </c>
      <c r="T42" s="261">
        <v>9.6175227929730926</v>
      </c>
      <c r="U42" s="259">
        <v>5.2812986435401381</v>
      </c>
      <c r="V42" s="262">
        <v>3.2243718034245052</v>
      </c>
      <c r="W42" s="261">
        <v>9.615384615384615</v>
      </c>
      <c r="X42" s="259">
        <v>5.0872093023255811</v>
      </c>
      <c r="Y42" s="262">
        <v>3.2983005366726297</v>
      </c>
      <c r="Z42" s="263">
        <v>9.8847718029823763</v>
      </c>
      <c r="AA42" s="204">
        <v>5.3095345684591049</v>
      </c>
      <c r="AB42" s="207">
        <v>3.3325802078626299</v>
      </c>
      <c r="AC42" s="263">
        <v>10.041889022780742</v>
      </c>
      <c r="AD42" s="204">
        <v>5.3365467378206235</v>
      </c>
      <c r="AE42" s="207">
        <v>3.4429333792391117</v>
      </c>
      <c r="AF42" s="263">
        <v>10.2489866821077</v>
      </c>
      <c r="AG42" s="204">
        <v>5.4429646786334684</v>
      </c>
      <c r="AH42" s="207">
        <v>3.4742327735958307</v>
      </c>
      <c r="AI42" s="206">
        <v>10.194570662938366</v>
      </c>
      <c r="AJ42" s="204">
        <v>5.8837236397529997</v>
      </c>
      <c r="AK42" s="205">
        <v>3.3787719911452871</v>
      </c>
      <c r="AL42" s="217">
        <v>9.8870882817527637</v>
      </c>
      <c r="AM42" s="218">
        <v>5.7333411337974614</v>
      </c>
      <c r="AN42" s="219">
        <v>3.3346984145556662</v>
      </c>
      <c r="AO42" s="206">
        <v>10.199999999999999</v>
      </c>
      <c r="AP42" s="204">
        <v>6</v>
      </c>
      <c r="AQ42" s="205">
        <v>3.4</v>
      </c>
      <c r="AR42" s="214">
        <v>10.5</v>
      </c>
      <c r="AS42" s="215">
        <v>6.1</v>
      </c>
      <c r="AT42" s="216">
        <v>3.3</v>
      </c>
      <c r="AU42" s="214">
        <v>10.8</v>
      </c>
      <c r="AV42" s="215">
        <v>7.1</v>
      </c>
      <c r="AW42" s="284">
        <v>2.8785607196401797</v>
      </c>
    </row>
    <row r="43" spans="1:49" ht="13.5" customHeight="1" x14ac:dyDescent="0.2">
      <c r="A43" s="202" t="s">
        <v>237</v>
      </c>
      <c r="B43" s="258">
        <v>9.5590788103228785</v>
      </c>
      <c r="C43" s="259">
        <v>5.9946765420668902</v>
      </c>
      <c r="D43" s="260">
        <v>2.5228561509084599</v>
      </c>
      <c r="E43" s="261">
        <v>9.4311411680813375</v>
      </c>
      <c r="F43" s="259">
        <v>5.9117153175534245</v>
      </c>
      <c r="G43" s="262">
        <v>2.507303383709429</v>
      </c>
      <c r="H43" s="261">
        <v>9.4227426584941902</v>
      </c>
      <c r="I43" s="259">
        <v>5.9692617326868538</v>
      </c>
      <c r="J43" s="262">
        <v>2.44716860305553</v>
      </c>
      <c r="K43" s="261">
        <v>9.3500363108206255</v>
      </c>
      <c r="L43" s="259">
        <v>5.9912854030501084</v>
      </c>
      <c r="M43" s="262">
        <v>2.4055918663761799</v>
      </c>
      <c r="N43" s="261">
        <v>8.8475652310948014</v>
      </c>
      <c r="O43" s="259">
        <v>5.8083252662149079</v>
      </c>
      <c r="P43" s="262">
        <v>2.0711857538440759</v>
      </c>
      <c r="Q43" s="261">
        <v>8.7286272045954316</v>
      </c>
      <c r="R43" s="259">
        <v>5.8340438899609568</v>
      </c>
      <c r="S43" s="262">
        <v>1.9072835794103127</v>
      </c>
      <c r="T43" s="261">
        <v>7.3410560344827589</v>
      </c>
      <c r="U43" s="259">
        <v>5.5450790229885056</v>
      </c>
      <c r="V43" s="262">
        <v>0.78573994252873558</v>
      </c>
      <c r="W43" s="261">
        <v>7.4015748031496065</v>
      </c>
      <c r="X43" s="259">
        <v>5.5568053993250848</v>
      </c>
      <c r="Y43" s="262">
        <v>0.8098987626546682</v>
      </c>
      <c r="Z43" s="263">
        <v>7.4428255672335242</v>
      </c>
      <c r="AA43" s="204">
        <v>5.6836122513419642</v>
      </c>
      <c r="AB43" s="207">
        <v>0.78939059046416171</v>
      </c>
      <c r="AC43" s="263">
        <v>7.4487895716945998</v>
      </c>
      <c r="AD43" s="204">
        <v>5.7001408002906846</v>
      </c>
      <c r="AE43" s="207">
        <v>0.77213062633419627</v>
      </c>
      <c r="AF43" s="263">
        <v>7.3075784824822998</v>
      </c>
      <c r="AG43" s="204">
        <v>5.5774352903681104</v>
      </c>
      <c r="AH43" s="207">
        <v>0.79677647005258723</v>
      </c>
      <c r="AI43" s="206">
        <v>7.173371713156512</v>
      </c>
      <c r="AJ43" s="204">
        <v>5.4371416169785025</v>
      </c>
      <c r="AK43" s="205">
        <v>0.82242478240010963</v>
      </c>
      <c r="AL43" s="217">
        <v>7.167227679695908</v>
      </c>
      <c r="AM43" s="218">
        <v>5.3811453825192919</v>
      </c>
      <c r="AN43" s="219">
        <v>0.82434567561997663</v>
      </c>
      <c r="AO43" s="206">
        <v>7.1</v>
      </c>
      <c r="AP43" s="204">
        <v>5.5</v>
      </c>
      <c r="AQ43" s="205">
        <v>0.9</v>
      </c>
      <c r="AR43" s="214">
        <v>7.1</v>
      </c>
      <c r="AS43" s="215">
        <v>5.5</v>
      </c>
      <c r="AT43" s="216">
        <v>0.9</v>
      </c>
      <c r="AU43" s="214">
        <v>7</v>
      </c>
      <c r="AV43" s="215">
        <v>5.4</v>
      </c>
      <c r="AW43" s="284">
        <v>0.86020505428591354</v>
      </c>
    </row>
    <row r="44" spans="1:49" ht="13.5" customHeight="1" x14ac:dyDescent="0.2">
      <c r="A44" s="202" t="s">
        <v>238</v>
      </c>
      <c r="B44" s="258">
        <v>21.843291995490418</v>
      </c>
      <c r="C44" s="259">
        <v>15.360766629086809</v>
      </c>
      <c r="D44" s="260">
        <v>4.7914317925591883</v>
      </c>
      <c r="E44" s="261">
        <v>21.481378155949226</v>
      </c>
      <c r="F44" s="259">
        <v>15.483331008508857</v>
      </c>
      <c r="G44" s="262">
        <v>4.3241735248988702</v>
      </c>
      <c r="H44" s="261">
        <v>20.027434842249654</v>
      </c>
      <c r="I44" s="259">
        <v>13.991769547325102</v>
      </c>
      <c r="J44" s="262">
        <v>4.526748971193415</v>
      </c>
      <c r="K44" s="261">
        <v>18.3757388846055</v>
      </c>
      <c r="L44" s="259">
        <v>12.593163711128245</v>
      </c>
      <c r="M44" s="262">
        <v>4.369056797738371</v>
      </c>
      <c r="N44" s="261">
        <v>15.405472023662805</v>
      </c>
      <c r="O44" s="259">
        <v>10.598964752280009</v>
      </c>
      <c r="P44" s="262">
        <v>3.081094404732561</v>
      </c>
      <c r="Q44" s="261">
        <v>15.507692307692308</v>
      </c>
      <c r="R44" s="259">
        <v>10.584615384615384</v>
      </c>
      <c r="S44" s="262">
        <v>3.2</v>
      </c>
      <c r="T44" s="261">
        <v>14.604606981714557</v>
      </c>
      <c r="U44" s="259">
        <v>9.9738779387318921</v>
      </c>
      <c r="V44" s="262">
        <v>3.0871526953217763</v>
      </c>
      <c r="W44" s="261">
        <v>14.501227926558297</v>
      </c>
      <c r="X44" s="259">
        <v>10.057303239387206</v>
      </c>
      <c r="Y44" s="262">
        <v>2.9236346626125598</v>
      </c>
      <c r="Z44" s="263">
        <v>14.834715570610911</v>
      </c>
      <c r="AA44" s="204">
        <v>10.279172993809134</v>
      </c>
      <c r="AB44" s="207">
        <v>3.037028384534517</v>
      </c>
      <c r="AC44" s="263">
        <v>14.788076385654401</v>
      </c>
      <c r="AD44" s="204">
        <v>10.363297624592455</v>
      </c>
      <c r="AE44" s="207">
        <v>2.7945971122496505</v>
      </c>
      <c r="AF44" s="263">
        <v>14.714269419413711</v>
      </c>
      <c r="AG44" s="204">
        <v>10.379833466408121</v>
      </c>
      <c r="AH44" s="207">
        <v>2.7375384966351088</v>
      </c>
      <c r="AI44" s="206">
        <v>14.190032920876376</v>
      </c>
      <c r="AJ44" s="204">
        <v>10.10330343966398</v>
      </c>
      <c r="AK44" s="205">
        <v>2.9515268475422864</v>
      </c>
      <c r="AL44" s="217">
        <v>14.186851211072664</v>
      </c>
      <c r="AM44" s="218">
        <v>9.9192618223760096</v>
      </c>
      <c r="AN44" s="219">
        <v>3.2295271049596308</v>
      </c>
      <c r="AO44" s="206">
        <v>14.2</v>
      </c>
      <c r="AP44" s="204">
        <v>10.1</v>
      </c>
      <c r="AQ44" s="205">
        <v>3</v>
      </c>
      <c r="AR44" s="214">
        <v>14.4</v>
      </c>
      <c r="AS44" s="215">
        <v>10.1</v>
      </c>
      <c r="AT44" s="216">
        <v>3.1</v>
      </c>
      <c r="AU44" s="214">
        <v>14</v>
      </c>
      <c r="AV44" s="215">
        <v>8.9</v>
      </c>
      <c r="AW44" s="284">
        <v>3.8832666509767004</v>
      </c>
    </row>
    <row r="45" spans="1:49" ht="13.5" customHeight="1" x14ac:dyDescent="0.2">
      <c r="A45" s="202" t="s">
        <v>239</v>
      </c>
      <c r="B45" s="258">
        <v>10.862359120811872</v>
      </c>
      <c r="C45" s="259">
        <v>7.3945637207404769</v>
      </c>
      <c r="D45" s="260">
        <v>2.0398796471008209</v>
      </c>
      <c r="E45" s="261">
        <v>10.813887307911212</v>
      </c>
      <c r="F45" s="259">
        <v>7.3472344388679049</v>
      </c>
      <c r="G45" s="262">
        <v>2.0179024163087904</v>
      </c>
      <c r="H45" s="261">
        <v>10.549404637560059</v>
      </c>
      <c r="I45" s="259">
        <v>7.2070190098182572</v>
      </c>
      <c r="J45" s="262">
        <v>1.9323166910382286</v>
      </c>
      <c r="K45" s="261">
        <v>9.7548114948589504</v>
      </c>
      <c r="L45" s="259">
        <v>6.7492749802267333</v>
      </c>
      <c r="M45" s="262">
        <v>1.6873187450566833</v>
      </c>
      <c r="N45" s="261">
        <v>8.7733638493815054</v>
      </c>
      <c r="O45" s="259">
        <v>5.9397308048607709</v>
      </c>
      <c r="P45" s="262">
        <v>1.5258024085880877</v>
      </c>
      <c r="Q45" s="261">
        <v>8.8920799734894516</v>
      </c>
      <c r="R45" s="259">
        <v>6.185794764166574</v>
      </c>
      <c r="S45" s="262">
        <v>1.5464486910416435</v>
      </c>
      <c r="T45" s="261">
        <v>9.0803932909196075</v>
      </c>
      <c r="U45" s="259">
        <v>6.6512434933487565</v>
      </c>
      <c r="V45" s="262">
        <v>1.4459224985540775</v>
      </c>
      <c r="W45" s="261">
        <v>9.0280220424434283</v>
      </c>
      <c r="X45" s="259">
        <v>6.5072106929300038</v>
      </c>
      <c r="Y45" s="262">
        <v>1.5242115136592802</v>
      </c>
      <c r="Z45" s="263">
        <v>9.2437977099236637</v>
      </c>
      <c r="AA45" s="204">
        <v>6.9179389312977095</v>
      </c>
      <c r="AB45" s="207">
        <v>1.3716603053435115</v>
      </c>
      <c r="AC45" s="263">
        <v>9.2871640322283042</v>
      </c>
      <c r="AD45" s="204">
        <v>7.1345101174733996</v>
      </c>
      <c r="AE45" s="207">
        <v>1.1685835537240912</v>
      </c>
      <c r="AF45" s="263">
        <v>9.9181750557897352</v>
      </c>
      <c r="AG45" s="204">
        <v>7.6245970741383582</v>
      </c>
      <c r="AH45" s="207">
        <v>1.2397718819737169</v>
      </c>
      <c r="AI45" s="206">
        <v>10.489731437598737</v>
      </c>
      <c r="AJ45" s="204">
        <v>8.2148499210110586</v>
      </c>
      <c r="AK45" s="205">
        <v>1.4533965244865719</v>
      </c>
      <c r="AL45" s="217">
        <v>11.129589356530639</v>
      </c>
      <c r="AM45" s="218">
        <v>8.5710630676730197</v>
      </c>
      <c r="AN45" s="219">
        <v>1.5351157733145708</v>
      </c>
      <c r="AO45" s="206">
        <v>11.1</v>
      </c>
      <c r="AP45" s="204">
        <v>8.6</v>
      </c>
      <c r="AQ45" s="205">
        <v>1.4</v>
      </c>
      <c r="AR45" s="214">
        <v>11.9</v>
      </c>
      <c r="AS45" s="215">
        <v>9.4</v>
      </c>
      <c r="AT45" s="216">
        <v>1.4</v>
      </c>
      <c r="AU45" s="214">
        <v>11.8</v>
      </c>
      <c r="AV45" s="215">
        <v>9.5</v>
      </c>
      <c r="AW45" s="284">
        <v>1.4195903467856419</v>
      </c>
    </row>
    <row r="46" spans="1:49" ht="13.5" customHeight="1" x14ac:dyDescent="0.2">
      <c r="A46" s="202" t="s">
        <v>240</v>
      </c>
      <c r="B46" s="258">
        <v>9.6173949404139663</v>
      </c>
      <c r="C46" s="259">
        <v>5.9934490208376889</v>
      </c>
      <c r="D46" s="260">
        <v>1.8816642274722977</v>
      </c>
      <c r="E46" s="261">
        <v>9.2842790826577986</v>
      </c>
      <c r="F46" s="259">
        <v>5.819995842860112</v>
      </c>
      <c r="G46" s="262">
        <v>1.8014272846947965</v>
      </c>
      <c r="H46" s="261">
        <v>8.9673725598399674</v>
      </c>
      <c r="I46" s="259">
        <v>5.7943022694350557</v>
      </c>
      <c r="J46" s="262">
        <v>1.7244947230461476</v>
      </c>
      <c r="K46" s="261">
        <v>8.7033991228070171</v>
      </c>
      <c r="L46" s="259">
        <v>5.6880482456140351</v>
      </c>
      <c r="M46" s="262">
        <v>1.4391447368421051</v>
      </c>
      <c r="N46" s="261">
        <v>8.3940339923690601</v>
      </c>
      <c r="O46" s="259">
        <v>5.4804023586541799</v>
      </c>
      <c r="P46" s="262">
        <v>1.4568158168574401</v>
      </c>
      <c r="Q46" s="261">
        <v>8.3345006303403846</v>
      </c>
      <c r="R46" s="259">
        <v>5.3228743521501611</v>
      </c>
      <c r="S46" s="262">
        <v>1.5408320493066257</v>
      </c>
      <c r="T46" s="261">
        <v>8.0134964150147621</v>
      </c>
      <c r="U46" s="259">
        <v>5.1314494587375226</v>
      </c>
      <c r="V46" s="262">
        <v>1.5464642204414452</v>
      </c>
      <c r="W46" s="261">
        <v>7.979098997316763</v>
      </c>
      <c r="X46" s="259">
        <v>5.1546391752577323</v>
      </c>
      <c r="Y46" s="262">
        <v>1.4828414065809914</v>
      </c>
      <c r="Z46" s="263">
        <v>8.1382067390062822</v>
      </c>
      <c r="AA46" s="204">
        <v>5.3540833809251858</v>
      </c>
      <c r="AB46" s="207">
        <v>1.4277555682467162</v>
      </c>
      <c r="AC46" s="263">
        <v>7.9388201019664963</v>
      </c>
      <c r="AD46" s="204">
        <v>5.5353241077931541</v>
      </c>
      <c r="AE46" s="207">
        <v>1.3838310269482885</v>
      </c>
      <c r="AF46" s="263">
        <v>8.1798084008843031</v>
      </c>
      <c r="AG46" s="204">
        <v>5.6742815033161387</v>
      </c>
      <c r="AH46" s="207">
        <v>1.400147383935151</v>
      </c>
      <c r="AI46" s="206">
        <v>8.479619160963999</v>
      </c>
      <c r="AJ46" s="204">
        <v>5.9506099375185952</v>
      </c>
      <c r="AK46" s="205">
        <v>1.4132698601606664</v>
      </c>
      <c r="AL46" s="217">
        <v>8.342728297632469</v>
      </c>
      <c r="AM46" s="218">
        <v>5.862457722660654</v>
      </c>
      <c r="AN46" s="219">
        <v>1.3528748590755355</v>
      </c>
      <c r="AO46" s="206">
        <v>8.5</v>
      </c>
      <c r="AP46" s="204">
        <v>5.9</v>
      </c>
      <c r="AQ46" s="205">
        <v>1.5</v>
      </c>
      <c r="AR46" s="214">
        <v>8.9</v>
      </c>
      <c r="AS46" s="215">
        <v>6.2</v>
      </c>
      <c r="AT46" s="216">
        <v>1.5</v>
      </c>
      <c r="AU46" s="214">
        <v>9</v>
      </c>
      <c r="AV46" s="215">
        <v>6.5</v>
      </c>
      <c r="AW46" s="284">
        <v>1.3889960645111505</v>
      </c>
    </row>
    <row r="47" spans="1:49" ht="13.5" customHeight="1" x14ac:dyDescent="0.2">
      <c r="A47" s="202" t="s">
        <v>241</v>
      </c>
      <c r="B47" s="258">
        <v>10.904733373277413</v>
      </c>
      <c r="C47" s="259">
        <v>6.4110245656081482</v>
      </c>
      <c r="D47" s="260">
        <v>3.0557219892150989</v>
      </c>
      <c r="E47" s="261">
        <v>10.614192009540847</v>
      </c>
      <c r="F47" s="259">
        <v>6.2015503875968996</v>
      </c>
      <c r="G47" s="262">
        <v>3.1007751937984498</v>
      </c>
      <c r="H47" s="261">
        <v>10.46746758653503</v>
      </c>
      <c r="I47" s="259">
        <v>6.1258475080290236</v>
      </c>
      <c r="J47" s="262">
        <v>3.0331866301891282</v>
      </c>
      <c r="K47" s="261">
        <v>10.007147962830594</v>
      </c>
      <c r="L47" s="259">
        <v>5.7779366213962353</v>
      </c>
      <c r="M47" s="262">
        <v>2.9187514891589235</v>
      </c>
      <c r="N47" s="261">
        <v>9.9319809787515805</v>
      </c>
      <c r="O47" s="259">
        <v>5.6582194666827181</v>
      </c>
      <c r="P47" s="262">
        <v>2.9494973815686509</v>
      </c>
      <c r="Q47" s="261">
        <v>9.9945484281301109</v>
      </c>
      <c r="R47" s="259">
        <v>5.6938639529953354</v>
      </c>
      <c r="S47" s="262">
        <v>3.0286510388273062</v>
      </c>
      <c r="T47" s="261">
        <v>10.14760147601476</v>
      </c>
      <c r="U47" s="259">
        <v>5.719557195571956</v>
      </c>
      <c r="V47" s="262">
        <v>3.1980319803198034</v>
      </c>
      <c r="W47" s="261">
        <v>10.15291277162137</v>
      </c>
      <c r="X47" s="259">
        <v>5.6955364328607692</v>
      </c>
      <c r="Y47" s="262">
        <v>3.2192162446604344</v>
      </c>
      <c r="Z47" s="263">
        <v>8.6723234339905169</v>
      </c>
      <c r="AA47" s="204">
        <v>5.8647367107561763</v>
      </c>
      <c r="AB47" s="207">
        <v>1.5597704017968554</v>
      </c>
      <c r="AC47" s="263">
        <v>8.9816571790006332</v>
      </c>
      <c r="AD47" s="204">
        <v>5.882352941176471</v>
      </c>
      <c r="AE47" s="207">
        <v>1.8342820999367488</v>
      </c>
      <c r="AF47" s="263">
        <v>8.9007565643079669</v>
      </c>
      <c r="AG47" s="204">
        <v>5.9126454320045774</v>
      </c>
      <c r="AH47" s="207">
        <v>1.7165744802593934</v>
      </c>
      <c r="AI47" s="206">
        <v>9.0821874000639582</v>
      </c>
      <c r="AJ47" s="204">
        <v>6.2679884873680844</v>
      </c>
      <c r="AK47" s="205">
        <v>1.4710585225455708</v>
      </c>
      <c r="AL47" s="217">
        <v>9.4126748758945258</v>
      </c>
      <c r="AM47" s="218">
        <v>6.8983302172651664</v>
      </c>
      <c r="AN47" s="219">
        <v>1.1604667655212431</v>
      </c>
      <c r="AO47" s="206">
        <v>8.9</v>
      </c>
      <c r="AP47" s="204">
        <v>7.1</v>
      </c>
      <c r="AQ47" s="205">
        <v>1</v>
      </c>
      <c r="AR47" s="214">
        <v>8.8000000000000007</v>
      </c>
      <c r="AS47" s="215">
        <v>6.9</v>
      </c>
      <c r="AT47" s="216">
        <v>1</v>
      </c>
      <c r="AU47" s="214">
        <v>9.1</v>
      </c>
      <c r="AV47" s="215">
        <v>7.1</v>
      </c>
      <c r="AW47" s="284">
        <v>1.000333444481494</v>
      </c>
    </row>
    <row r="48" spans="1:49" ht="13.5" customHeight="1" thickBot="1" x14ac:dyDescent="0.25">
      <c r="A48" s="202" t="s">
        <v>242</v>
      </c>
      <c r="B48" s="258">
        <v>18.065268065268064</v>
      </c>
      <c r="C48" s="259">
        <v>10.635198135198136</v>
      </c>
      <c r="D48" s="260">
        <v>3.2051282051282048</v>
      </c>
      <c r="E48" s="261">
        <v>16.550908822225505</v>
      </c>
      <c r="F48" s="259">
        <v>9.6054381557558735</v>
      </c>
      <c r="G48" s="262">
        <v>3.8421752623023497</v>
      </c>
      <c r="H48" s="261">
        <v>16.255356878971476</v>
      </c>
      <c r="I48" s="259">
        <v>9.3098862125018478</v>
      </c>
      <c r="J48" s="262">
        <v>3.989951233929363</v>
      </c>
      <c r="K48" s="261">
        <v>16.088187099657379</v>
      </c>
      <c r="L48" s="259">
        <v>9.0868464173990766</v>
      </c>
      <c r="M48" s="262">
        <v>4.0220467749143447</v>
      </c>
      <c r="N48" s="261">
        <v>13.258462018405865</v>
      </c>
      <c r="O48" s="259">
        <v>8.1110591171424105</v>
      </c>
      <c r="P48" s="262">
        <v>2.9636562158789581</v>
      </c>
      <c r="Q48" s="261">
        <v>12.672263583082527</v>
      </c>
      <c r="R48" s="259">
        <v>7.9201647394265793</v>
      </c>
      <c r="S48" s="262">
        <v>2.5344527166165056</v>
      </c>
      <c r="T48" s="261">
        <v>12.098806923206183</v>
      </c>
      <c r="U48" s="259">
        <v>8.0658712821374561</v>
      </c>
      <c r="V48" s="262">
        <v>1.6803898504453032</v>
      </c>
      <c r="W48" s="261">
        <v>13.142174432497013</v>
      </c>
      <c r="X48" s="259">
        <v>8.5338795016214366</v>
      </c>
      <c r="Y48" s="262">
        <v>2.0481310803891448</v>
      </c>
      <c r="Z48" s="263">
        <v>13.913043478260869</v>
      </c>
      <c r="AA48" s="204">
        <v>9.3913043478260878</v>
      </c>
      <c r="AB48" s="207">
        <v>1.9130434782608696</v>
      </c>
      <c r="AC48" s="263">
        <v>14.007640531198836</v>
      </c>
      <c r="AD48" s="204">
        <v>10.551209750773149</v>
      </c>
      <c r="AE48" s="207">
        <v>1.637256685464799</v>
      </c>
      <c r="AF48" s="263">
        <v>14.360313315926893</v>
      </c>
      <c r="AG48" s="204">
        <v>10.816859380828049</v>
      </c>
      <c r="AH48" s="207">
        <v>1.8649757553151809</v>
      </c>
      <c r="AI48" s="206">
        <v>15.39338654503991</v>
      </c>
      <c r="AJ48" s="204">
        <v>11.592550361079438</v>
      </c>
      <c r="AK48" s="205">
        <v>2.2805017103762828</v>
      </c>
      <c r="AL48" s="217">
        <v>17.234701781564677</v>
      </c>
      <c r="AM48" s="218">
        <v>12.974438419829589</v>
      </c>
      <c r="AN48" s="219">
        <v>2.1301316808675446</v>
      </c>
      <c r="AO48" s="206">
        <v>16.3</v>
      </c>
      <c r="AP48" s="204">
        <v>12.6</v>
      </c>
      <c r="AQ48" s="205">
        <v>2</v>
      </c>
      <c r="AR48" s="214">
        <v>17.100000000000001</v>
      </c>
      <c r="AS48" s="215">
        <v>13.5</v>
      </c>
      <c r="AT48" s="216">
        <v>1.6</v>
      </c>
      <c r="AU48" s="214">
        <v>17.399999999999999</v>
      </c>
      <c r="AV48" s="215">
        <v>13.3</v>
      </c>
      <c r="AW48" s="284">
        <v>2.0437359493153484</v>
      </c>
    </row>
    <row r="49" spans="1:49" ht="13.5" customHeight="1" thickBot="1" x14ac:dyDescent="0.25">
      <c r="A49" s="233" t="s">
        <v>322</v>
      </c>
      <c r="B49" s="264">
        <v>11.41199309195161</v>
      </c>
      <c r="C49" s="235">
        <v>6.6766373403156623</v>
      </c>
      <c r="D49" s="236">
        <v>3.0297706030829095</v>
      </c>
      <c r="E49" s="265">
        <v>11.031366294524188</v>
      </c>
      <c r="F49" s="235">
        <v>6.4010221056061463</v>
      </c>
      <c r="G49" s="266">
        <v>2.9925742998748088</v>
      </c>
      <c r="H49" s="265">
        <v>10.888385035556013</v>
      </c>
      <c r="I49" s="235">
        <v>6.3846233123776148</v>
      </c>
      <c r="J49" s="266">
        <v>2.9423889518705555</v>
      </c>
      <c r="K49" s="265">
        <v>10.512266887905223</v>
      </c>
      <c r="L49" s="235">
        <v>6.2197579086772574</v>
      </c>
      <c r="M49" s="266">
        <v>2.8187303861196855</v>
      </c>
      <c r="N49" s="265">
        <v>9.6385667915627309</v>
      </c>
      <c r="O49" s="235">
        <v>5.8551553547013455</v>
      </c>
      <c r="P49" s="266">
        <v>2.5675012785321409</v>
      </c>
      <c r="Q49" s="265">
        <v>9.5586846578389597</v>
      </c>
      <c r="R49" s="235">
        <v>5.8285942123266112</v>
      </c>
      <c r="S49" s="266">
        <v>2.5391895578452566</v>
      </c>
      <c r="T49" s="265">
        <v>9.195535860477154</v>
      </c>
      <c r="U49" s="235">
        <v>5.7835219800244015</v>
      </c>
      <c r="V49" s="266">
        <v>2.2500277292149726</v>
      </c>
      <c r="W49" s="265">
        <v>9.2391506353243518</v>
      </c>
      <c r="X49" s="235">
        <v>5.8355324989778525</v>
      </c>
      <c r="Y49" s="266">
        <v>2.2354496652135358</v>
      </c>
      <c r="Z49" s="267">
        <v>9.1999999999999993</v>
      </c>
      <c r="AA49" s="238">
        <v>6</v>
      </c>
      <c r="AB49" s="268">
        <v>2</v>
      </c>
      <c r="AC49" s="267">
        <v>9.0449297051658775</v>
      </c>
      <c r="AD49" s="238">
        <v>6.13372950416744</v>
      </c>
      <c r="AE49" s="268">
        <v>1.7751220737795352</v>
      </c>
      <c r="AF49" s="267">
        <v>9.1266173752310529</v>
      </c>
      <c r="AG49" s="238">
        <v>6.2054396620015844</v>
      </c>
      <c r="AH49" s="268">
        <v>1.7824135199366253</v>
      </c>
      <c r="AI49" s="237">
        <v>9.146628426525222</v>
      </c>
      <c r="AJ49" s="238">
        <v>6.3339848183685561</v>
      </c>
      <c r="AK49" s="239">
        <v>1.8049642052343962</v>
      </c>
      <c r="AL49" s="242">
        <v>9.2157701949318831</v>
      </c>
      <c r="AM49" s="243">
        <v>6.3754453640451558</v>
      </c>
      <c r="AN49" s="244">
        <v>1.8009104602882569</v>
      </c>
      <c r="AO49" s="237">
        <v>9.1999999999999993</v>
      </c>
      <c r="AP49" s="238">
        <v>6.5</v>
      </c>
      <c r="AQ49" s="239">
        <v>1.8</v>
      </c>
      <c r="AR49" s="230">
        <v>9.3000000000000007</v>
      </c>
      <c r="AS49" s="231">
        <v>6.5</v>
      </c>
      <c r="AT49" s="277">
        <v>1.8</v>
      </c>
      <c r="AU49" s="230">
        <v>9.4</v>
      </c>
      <c r="AV49" s="231">
        <v>6.7</v>
      </c>
      <c r="AW49" s="232">
        <v>1.8029840527201668</v>
      </c>
    </row>
    <row r="50" spans="1:49" ht="13.5" customHeight="1" thickBot="1" x14ac:dyDescent="0.25">
      <c r="A50" s="233" t="s">
        <v>323</v>
      </c>
      <c r="B50" s="234">
        <v>13.063447865596173</v>
      </c>
      <c r="C50" s="235">
        <v>8.3925886366409941</v>
      </c>
      <c r="D50" s="236">
        <v>2.3500218510345374</v>
      </c>
      <c r="E50" s="234">
        <v>12.7</v>
      </c>
      <c r="F50" s="235">
        <v>8.1999999999999993</v>
      </c>
      <c r="G50" s="236">
        <v>2.2999999999999998</v>
      </c>
      <c r="H50" s="234">
        <v>11.9</v>
      </c>
      <c r="I50" s="235">
        <v>7.6</v>
      </c>
      <c r="J50" s="236">
        <v>2.1</v>
      </c>
      <c r="K50" s="234">
        <v>12.6</v>
      </c>
      <c r="L50" s="235">
        <v>8</v>
      </c>
      <c r="M50" s="236">
        <v>2.2999999999999998</v>
      </c>
      <c r="N50" s="234">
        <v>12.099676059282448</v>
      </c>
      <c r="O50" s="235">
        <v>7.6299200847561623</v>
      </c>
      <c r="P50" s="236">
        <v>2.0936973704252546</v>
      </c>
      <c r="Q50" s="234">
        <v>12.2</v>
      </c>
      <c r="R50" s="235">
        <v>7.7</v>
      </c>
      <c r="S50" s="236">
        <v>2.1</v>
      </c>
      <c r="T50" s="234">
        <v>12.1</v>
      </c>
      <c r="U50" s="235">
        <v>7.8</v>
      </c>
      <c r="V50" s="236">
        <v>2</v>
      </c>
      <c r="W50" s="234">
        <v>12.1</v>
      </c>
      <c r="X50" s="235">
        <v>7.8</v>
      </c>
      <c r="Y50" s="236">
        <v>2</v>
      </c>
      <c r="Z50" s="237">
        <v>12.096338847700981</v>
      </c>
      <c r="AA50" s="238">
        <v>7.8257797571309133</v>
      </c>
      <c r="AB50" s="239">
        <v>1.9532068354676422</v>
      </c>
      <c r="AC50" s="237">
        <v>12.184896603139368</v>
      </c>
      <c r="AD50" s="238">
        <v>8.0461537685188365</v>
      </c>
      <c r="AE50" s="239">
        <v>1.8448121497320296</v>
      </c>
      <c r="AF50" s="237">
        <v>12.347922880609055</v>
      </c>
      <c r="AG50" s="238">
        <v>8.1953168285282043</v>
      </c>
      <c r="AH50" s="239">
        <v>1.8498290478063288</v>
      </c>
      <c r="AI50" s="237">
        <v>12.506808099531632</v>
      </c>
      <c r="AJ50" s="238">
        <v>8.3045010261594854</v>
      </c>
      <c r="AK50" s="239">
        <v>1.8682954872245792</v>
      </c>
      <c r="AL50" s="242">
        <v>12.65566834613448</v>
      </c>
      <c r="AM50" s="243">
        <v>8.4235893544246156</v>
      </c>
      <c r="AN50" s="244">
        <v>1.879924568049653</v>
      </c>
      <c r="AO50" s="237">
        <v>12.907455213838698</v>
      </c>
      <c r="AP50" s="238">
        <v>8.650217685051981</v>
      </c>
      <c r="AQ50" s="239">
        <v>1.885022619708967</v>
      </c>
      <c r="AR50" s="245">
        <v>13.043665859189897</v>
      </c>
      <c r="AS50" s="246">
        <v>8.7656036706765494</v>
      </c>
      <c r="AT50" s="278">
        <v>1.881425616121845</v>
      </c>
      <c r="AU50" s="247" t="s">
        <v>321</v>
      </c>
      <c r="AV50" s="248" t="s">
        <v>321</v>
      </c>
      <c r="AW50" s="249" t="s">
        <v>321</v>
      </c>
    </row>
    <row r="51" spans="1:49" ht="13.5" customHeight="1" x14ac:dyDescent="0.2">
      <c r="A51" s="250" t="s">
        <v>324</v>
      </c>
      <c r="B51" s="251">
        <v>9.3067284417579899</v>
      </c>
      <c r="C51" s="252">
        <v>5.1882626243092353</v>
      </c>
      <c r="D51" s="253">
        <v>2.0838530236019959</v>
      </c>
      <c r="E51" s="256">
        <v>9.0455033358197117</v>
      </c>
      <c r="F51" s="252">
        <v>5.0415775425391738</v>
      </c>
      <c r="G51" s="255">
        <v>2.0259224509633205</v>
      </c>
      <c r="H51" s="256">
        <v>8.8116965408225063</v>
      </c>
      <c r="I51" s="252">
        <v>4.9092530775859249</v>
      </c>
      <c r="J51" s="255">
        <v>1.95885892527136</v>
      </c>
      <c r="K51" s="256">
        <v>8.7862261708460601</v>
      </c>
      <c r="L51" s="252">
        <v>4.7678957058715756</v>
      </c>
      <c r="M51" s="255">
        <v>2.0356337270944276</v>
      </c>
      <c r="N51" s="256">
        <v>8.1578607281408466</v>
      </c>
      <c r="O51" s="252">
        <v>4.3865878275997057</v>
      </c>
      <c r="P51" s="255">
        <v>1.8645678865803972</v>
      </c>
      <c r="Q51" s="256">
        <v>7.9908811207455077</v>
      </c>
      <c r="R51" s="252">
        <v>4.2645898396570701</v>
      </c>
      <c r="S51" s="255">
        <v>1.8227591274931612</v>
      </c>
      <c r="T51" s="256">
        <v>7.5116356764361392</v>
      </c>
      <c r="U51" s="252">
        <v>4.0894382511239282</v>
      </c>
      <c r="V51" s="255">
        <v>1.6551377823392155</v>
      </c>
      <c r="W51" s="256">
        <v>7.4044758089559073</v>
      </c>
      <c r="X51" s="252">
        <v>4.1145094788891026</v>
      </c>
      <c r="Y51" s="255">
        <v>1.6405070203666448</v>
      </c>
      <c r="Z51" s="257">
        <v>7.4</v>
      </c>
      <c r="AA51" s="212">
        <v>4.2</v>
      </c>
      <c r="AB51" s="229">
        <v>1.6</v>
      </c>
      <c r="AC51" s="257">
        <v>7.4087745696474379</v>
      </c>
      <c r="AD51" s="212">
        <v>4.2457897905024842</v>
      </c>
      <c r="AE51" s="229">
        <v>1.5923824000907201</v>
      </c>
      <c r="AF51" s="257">
        <v>7.4204980248014918</v>
      </c>
      <c r="AG51" s="212">
        <v>4.2571691518973767</v>
      </c>
      <c r="AH51" s="229">
        <v>1.5873105493856088</v>
      </c>
      <c r="AI51" s="211">
        <v>7.4474096430238896</v>
      </c>
      <c r="AJ51" s="212">
        <v>4.2979258377934659</v>
      </c>
      <c r="AK51" s="213">
        <v>1.5777626280008783</v>
      </c>
      <c r="AL51" s="208">
        <v>7.5311282533063801</v>
      </c>
      <c r="AM51" s="209">
        <v>4.3488787354897767</v>
      </c>
      <c r="AN51" s="210">
        <v>1.5908408154024587</v>
      </c>
      <c r="AO51" s="211">
        <v>7.6</v>
      </c>
      <c r="AP51" s="212">
        <v>4.4000000000000004</v>
      </c>
      <c r="AQ51" s="213">
        <v>1.6</v>
      </c>
      <c r="AR51" s="214">
        <v>7.6</v>
      </c>
      <c r="AS51" s="215">
        <v>4.5</v>
      </c>
      <c r="AT51" s="216">
        <v>1.6</v>
      </c>
      <c r="AU51" s="214">
        <v>7.7</v>
      </c>
      <c r="AV51" s="215">
        <v>4.5</v>
      </c>
      <c r="AW51" s="284">
        <v>1.5871204039678202</v>
      </c>
    </row>
    <row r="52" spans="1:49" ht="13.5" customHeight="1" thickBot="1" x14ac:dyDescent="0.25">
      <c r="A52" s="220"/>
      <c r="B52" s="269"/>
      <c r="C52" s="270"/>
      <c r="D52" s="271"/>
      <c r="E52" s="269"/>
      <c r="F52" s="270"/>
      <c r="G52" s="271"/>
      <c r="H52" s="269"/>
      <c r="I52" s="270"/>
      <c r="J52" s="271"/>
      <c r="K52" s="269"/>
      <c r="L52" s="270"/>
      <c r="M52" s="271"/>
      <c r="N52" s="269"/>
      <c r="O52" s="270"/>
      <c r="P52" s="271"/>
      <c r="Q52" s="269"/>
      <c r="R52" s="270"/>
      <c r="S52" s="271"/>
      <c r="T52" s="269"/>
      <c r="U52" s="270"/>
      <c r="V52" s="271"/>
      <c r="W52" s="269"/>
      <c r="X52" s="270"/>
      <c r="Y52" s="271"/>
      <c r="Z52" s="272"/>
      <c r="AA52" s="222"/>
      <c r="AB52" s="225"/>
      <c r="AC52" s="272"/>
      <c r="AD52" s="222"/>
      <c r="AE52" s="225"/>
      <c r="AF52" s="272"/>
      <c r="AG52" s="222"/>
      <c r="AH52" s="225"/>
      <c r="AI52" s="272"/>
      <c r="AJ52" s="222"/>
      <c r="AK52" s="225"/>
      <c r="AL52" s="226"/>
      <c r="AM52" s="227"/>
      <c r="AN52" s="228"/>
      <c r="AO52" s="226"/>
      <c r="AP52" s="227"/>
      <c r="AQ52" s="228"/>
      <c r="AR52" s="273"/>
      <c r="AS52" s="227"/>
      <c r="AT52" s="279"/>
      <c r="AU52" s="273"/>
      <c r="AV52" s="227"/>
      <c r="AW52" s="228"/>
    </row>
    <row r="53" spans="1:49" ht="13.8" customHeight="1" x14ac:dyDescent="0.15">
      <c r="A53" s="181" t="s">
        <v>325</v>
      </c>
    </row>
    <row r="54" spans="1:49" ht="13.8" customHeight="1" x14ac:dyDescent="0.15">
      <c r="A54" s="274" t="s">
        <v>326</v>
      </c>
    </row>
    <row r="127" spans="1:30" x14ac:dyDescent="0.15">
      <c r="A127" s="330"/>
      <c r="B127" s="331"/>
      <c r="C127" s="331"/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2"/>
    </row>
    <row r="128" spans="1:30" x14ac:dyDescent="0.15">
      <c r="A128" s="339"/>
      <c r="B128" s="339"/>
      <c r="C128" s="339"/>
      <c r="D128" s="339"/>
      <c r="E128" s="339"/>
      <c r="F128" s="339"/>
      <c r="G128" s="339"/>
      <c r="H128" s="339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  <c r="S128" s="339"/>
      <c r="T128" s="339"/>
      <c r="U128" s="339"/>
      <c r="V128" s="339"/>
      <c r="W128" s="339"/>
      <c r="X128" s="339"/>
      <c r="Y128" s="339"/>
      <c r="Z128" s="339"/>
      <c r="AA128" s="339"/>
      <c r="AB128" s="339"/>
      <c r="AC128" s="339"/>
      <c r="AD128" s="339"/>
    </row>
  </sheetData>
  <phoneticPr fontId="1"/>
  <pageMargins left="0.78740157480314965" right="0.59055118110236227" top="0.98425196850393704" bottom="0.98425196850393704" header="0.51181102362204722" footer="0.51181102362204722"/>
  <pageSetup paperSize="9" scale="81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部門別職員数</vt:lpstr>
      <vt:lpstr>市町村別部門別職員数 (R5) </vt:lpstr>
      <vt:lpstr>職種別職員数 (R5)</vt:lpstr>
      <vt:lpstr>人口千人あたりの職員数</vt:lpstr>
      <vt:lpstr>'市町村別部門別職員数 (R5) '!Print_Area</vt:lpstr>
      <vt:lpstr>'職種別職員数 (R5)'!Print_Area</vt:lpstr>
      <vt:lpstr>人口千人あたりの職員数!Print_Area</vt:lpstr>
      <vt:lpstr>部門別職員数!Print_Area</vt:lpstr>
      <vt:lpstr>部門別職員数!Print_Titles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TanakaTada</dc:creator>
  <cp:lastModifiedBy>上田　紘己</cp:lastModifiedBy>
  <cp:lastPrinted>2024-03-26T06:34:46Z</cp:lastPrinted>
  <dcterms:created xsi:type="dcterms:W3CDTF">2001-09-04T02:24:50Z</dcterms:created>
  <dcterms:modified xsi:type="dcterms:W3CDTF">2024-03-26T06:35:32Z</dcterms:modified>
</cp:coreProperties>
</file>